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c\Desktop\"/>
    </mc:Choice>
  </mc:AlternateContent>
  <bookViews>
    <workbookView xWindow="0" yWindow="0" windowWidth="19170" windowHeight="6780" tabRatio="772" activeTab="3"/>
  </bookViews>
  <sheets>
    <sheet name="REFERENCE SHEET" sheetId="63" r:id="rId1"/>
    <sheet name="Replacement units" sheetId="67" r:id="rId2"/>
    <sheet name="Exisiting Units" sheetId="66" r:id="rId3"/>
    <sheet name="Project Summary" sheetId="68" r:id="rId4"/>
    <sheet name="Sheet1" sheetId="6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67" l="1"/>
  <c r="P4" i="67"/>
  <c r="P10" i="67" s="1"/>
  <c r="P5" i="67"/>
  <c r="P6" i="67"/>
  <c r="P7" i="67"/>
  <c r="P8" i="67"/>
  <c r="P9" i="67"/>
  <c r="P3" i="67"/>
  <c r="O4" i="67"/>
  <c r="O5" i="67"/>
  <c r="O6" i="67"/>
  <c r="O7" i="67"/>
  <c r="O8" i="67"/>
  <c r="O9" i="67"/>
  <c r="O3" i="67"/>
  <c r="N4" i="67"/>
  <c r="N10" i="67" s="1"/>
  <c r="N5" i="67"/>
  <c r="N6" i="67"/>
  <c r="N7" i="67"/>
  <c r="N8" i="67"/>
  <c r="N9" i="67"/>
  <c r="N3" i="67"/>
  <c r="M4" i="67"/>
  <c r="M10" i="67" s="1"/>
  <c r="M5" i="67"/>
  <c r="M6" i="67"/>
  <c r="M7" i="67"/>
  <c r="M8" i="67"/>
  <c r="M9" i="67"/>
  <c r="M3" i="67"/>
  <c r="H5" i="67"/>
  <c r="H9" i="67"/>
  <c r="G5" i="67"/>
  <c r="I5" i="67" s="1"/>
  <c r="J5" i="67" s="1"/>
  <c r="G6" i="67"/>
  <c r="H6" i="67" s="1"/>
  <c r="G9" i="67"/>
  <c r="I9" i="67" s="1"/>
  <c r="J9" i="67" s="1"/>
  <c r="G3" i="67"/>
  <c r="H3" i="67" s="1"/>
  <c r="F4" i="67"/>
  <c r="G4" i="67" s="1"/>
  <c r="F5" i="67"/>
  <c r="F6" i="67"/>
  <c r="F7" i="67"/>
  <c r="G7" i="67" s="1"/>
  <c r="F8" i="67"/>
  <c r="G8" i="67" s="1"/>
  <c r="F9" i="67"/>
  <c r="F3" i="67"/>
  <c r="J152" i="66"/>
  <c r="C4" i="68" l="1"/>
  <c r="C5" i="68"/>
  <c r="I8" i="67"/>
  <c r="J8" i="67" s="1"/>
  <c r="H8" i="67"/>
  <c r="H4" i="67"/>
  <c r="I4" i="67"/>
  <c r="J4" i="67" s="1"/>
  <c r="H7" i="67"/>
  <c r="I7" i="67"/>
  <c r="J7" i="67" s="1"/>
  <c r="I3" i="67"/>
  <c r="J3" i="67" s="1"/>
  <c r="I6" i="67"/>
  <c r="J6" i="67" s="1"/>
  <c r="L7" i="66" l="1"/>
  <c r="M7" i="66" s="1"/>
  <c r="L8" i="66"/>
  <c r="M8" i="66" s="1"/>
  <c r="L9" i="66"/>
  <c r="M9" i="66" s="1"/>
  <c r="L10" i="66"/>
  <c r="M10" i="66" s="1"/>
  <c r="L11" i="66"/>
  <c r="M11" i="66" s="1"/>
  <c r="L12" i="66"/>
  <c r="M12" i="66" s="1"/>
  <c r="L13" i="66"/>
  <c r="M13" i="66" s="1"/>
  <c r="L14" i="66"/>
  <c r="M14" i="66" s="1"/>
  <c r="L15" i="66"/>
  <c r="M15" i="66" s="1"/>
  <c r="L16" i="66"/>
  <c r="M16" i="66" s="1"/>
  <c r="L17" i="66"/>
  <c r="M17" i="66" s="1"/>
  <c r="L18" i="66"/>
  <c r="M18" i="66" s="1"/>
  <c r="L19" i="66"/>
  <c r="M19" i="66" s="1"/>
  <c r="L20" i="66"/>
  <c r="M20" i="66" s="1"/>
  <c r="L21" i="66"/>
  <c r="M21" i="66" s="1"/>
  <c r="L22" i="66"/>
  <c r="M22" i="66" s="1"/>
  <c r="L23" i="66"/>
  <c r="M23" i="66" s="1"/>
  <c r="L24" i="66"/>
  <c r="M24" i="66" s="1"/>
  <c r="L25" i="66"/>
  <c r="M25" i="66" s="1"/>
  <c r="L26" i="66"/>
  <c r="M26" i="66" s="1"/>
  <c r="L27" i="66"/>
  <c r="M27" i="66" s="1"/>
  <c r="L28" i="66"/>
  <c r="M28" i="66" s="1"/>
  <c r="L29" i="66"/>
  <c r="M29" i="66" s="1"/>
  <c r="L30" i="66"/>
  <c r="M30" i="66" s="1"/>
  <c r="L31" i="66"/>
  <c r="M31" i="66" s="1"/>
  <c r="L32" i="66"/>
  <c r="M32" i="66" s="1"/>
  <c r="L33" i="66"/>
  <c r="M33" i="66" s="1"/>
  <c r="L34" i="66"/>
  <c r="M34" i="66" s="1"/>
  <c r="L35" i="66"/>
  <c r="M35" i="66" s="1"/>
  <c r="L36" i="66"/>
  <c r="M36" i="66" s="1"/>
  <c r="L37" i="66"/>
  <c r="M37" i="66" s="1"/>
  <c r="L38" i="66"/>
  <c r="M38" i="66" s="1"/>
  <c r="L39" i="66"/>
  <c r="M39" i="66" s="1"/>
  <c r="L40" i="66"/>
  <c r="M40" i="66" s="1"/>
  <c r="L41" i="66"/>
  <c r="M41" i="66" s="1"/>
  <c r="L42" i="66"/>
  <c r="M42" i="66" s="1"/>
  <c r="L43" i="66"/>
  <c r="M43" i="66" s="1"/>
  <c r="L44" i="66"/>
  <c r="M44" i="66" s="1"/>
  <c r="L45" i="66"/>
  <c r="M45" i="66" s="1"/>
  <c r="L46" i="66"/>
  <c r="M46" i="66" s="1"/>
  <c r="L47" i="66"/>
  <c r="M47" i="66" s="1"/>
  <c r="L48" i="66"/>
  <c r="M48" i="66" s="1"/>
  <c r="L49" i="66"/>
  <c r="M49" i="66" s="1"/>
  <c r="L50" i="66"/>
  <c r="M50" i="66" s="1"/>
  <c r="L51" i="66"/>
  <c r="M51" i="66" s="1"/>
  <c r="L52" i="66"/>
  <c r="M52" i="66" s="1"/>
  <c r="L53" i="66"/>
  <c r="M53" i="66" s="1"/>
  <c r="L54" i="66"/>
  <c r="M54" i="66" s="1"/>
  <c r="L55" i="66"/>
  <c r="M55" i="66" s="1"/>
  <c r="L56" i="66"/>
  <c r="M56" i="66" s="1"/>
  <c r="L57" i="66"/>
  <c r="M57" i="66" s="1"/>
  <c r="L58" i="66"/>
  <c r="M58" i="66" s="1"/>
  <c r="L59" i="66"/>
  <c r="M59" i="66" s="1"/>
  <c r="L60" i="66"/>
  <c r="M60" i="66" s="1"/>
  <c r="L61" i="66"/>
  <c r="M61" i="66" s="1"/>
  <c r="L62" i="66"/>
  <c r="M62" i="66" s="1"/>
  <c r="L63" i="66"/>
  <c r="M63" i="66" s="1"/>
  <c r="L64" i="66"/>
  <c r="M64" i="66" s="1"/>
  <c r="L65" i="66"/>
  <c r="M65" i="66" s="1"/>
  <c r="L66" i="66"/>
  <c r="M66" i="66" s="1"/>
  <c r="L67" i="66"/>
  <c r="M67" i="66" s="1"/>
  <c r="L68" i="66"/>
  <c r="M68" i="66" s="1"/>
  <c r="L69" i="66"/>
  <c r="M69" i="66" s="1"/>
  <c r="L70" i="66"/>
  <c r="M70" i="66" s="1"/>
  <c r="L71" i="66"/>
  <c r="M71" i="66" s="1"/>
  <c r="L72" i="66"/>
  <c r="M72" i="66" s="1"/>
  <c r="L73" i="66"/>
  <c r="M73" i="66" s="1"/>
  <c r="L74" i="66"/>
  <c r="M74" i="66" s="1"/>
  <c r="L75" i="66"/>
  <c r="M75" i="66" s="1"/>
  <c r="L76" i="66"/>
  <c r="M76" i="66" s="1"/>
  <c r="L77" i="66"/>
  <c r="M77" i="66" s="1"/>
  <c r="L78" i="66"/>
  <c r="M78" i="66" s="1"/>
  <c r="L79" i="66"/>
  <c r="M79" i="66" s="1"/>
  <c r="L80" i="66"/>
  <c r="M80" i="66" s="1"/>
  <c r="L81" i="66"/>
  <c r="M81" i="66" s="1"/>
  <c r="L82" i="66"/>
  <c r="M82" i="66" s="1"/>
  <c r="L83" i="66"/>
  <c r="M83" i="66" s="1"/>
  <c r="L84" i="66"/>
  <c r="M84" i="66" s="1"/>
  <c r="L85" i="66"/>
  <c r="M85" i="66" s="1"/>
  <c r="L86" i="66"/>
  <c r="M86" i="66" s="1"/>
  <c r="L87" i="66"/>
  <c r="M87" i="66" s="1"/>
  <c r="L88" i="66"/>
  <c r="M88" i="66" s="1"/>
  <c r="L89" i="66"/>
  <c r="M89" i="66" s="1"/>
  <c r="L90" i="66"/>
  <c r="M90" i="66" s="1"/>
  <c r="L91" i="66"/>
  <c r="M91" i="66" s="1"/>
  <c r="L92" i="66"/>
  <c r="M92" i="66" s="1"/>
  <c r="L93" i="66"/>
  <c r="M93" i="66" s="1"/>
  <c r="L94" i="66"/>
  <c r="M94" i="66" s="1"/>
  <c r="L95" i="66"/>
  <c r="M95" i="66" s="1"/>
  <c r="L96" i="66"/>
  <c r="M96" i="66" s="1"/>
  <c r="L97" i="66"/>
  <c r="M97" i="66" s="1"/>
  <c r="L98" i="66"/>
  <c r="M98" i="66" s="1"/>
  <c r="L99" i="66"/>
  <c r="M99" i="66" s="1"/>
  <c r="L100" i="66"/>
  <c r="M100" i="66" s="1"/>
  <c r="L101" i="66"/>
  <c r="M101" i="66" s="1"/>
  <c r="L102" i="66"/>
  <c r="M102" i="66" s="1"/>
  <c r="L103" i="66"/>
  <c r="M103" i="66" s="1"/>
  <c r="L104" i="66"/>
  <c r="M104" i="66" s="1"/>
  <c r="L105" i="66"/>
  <c r="M105" i="66" s="1"/>
  <c r="L106" i="66"/>
  <c r="M106" i="66" s="1"/>
  <c r="L107" i="66"/>
  <c r="M107" i="66" s="1"/>
  <c r="L108" i="66"/>
  <c r="M108" i="66" s="1"/>
  <c r="L109" i="66"/>
  <c r="M109" i="66" s="1"/>
  <c r="L110" i="66"/>
  <c r="M110" i="66" s="1"/>
  <c r="L111" i="66"/>
  <c r="M111" i="66" s="1"/>
  <c r="L112" i="66"/>
  <c r="M112" i="66" s="1"/>
  <c r="L113" i="66"/>
  <c r="M113" i="66" s="1"/>
  <c r="L114" i="66"/>
  <c r="M114" i="66" s="1"/>
  <c r="L115" i="66"/>
  <c r="M115" i="66" s="1"/>
  <c r="L116" i="66"/>
  <c r="M116" i="66" s="1"/>
  <c r="L117" i="66"/>
  <c r="M117" i="66" s="1"/>
  <c r="L118" i="66"/>
  <c r="M118" i="66" s="1"/>
  <c r="L119" i="66"/>
  <c r="M119" i="66" s="1"/>
  <c r="L120" i="66"/>
  <c r="M120" i="66" s="1"/>
  <c r="L121" i="66"/>
  <c r="M121" i="66" s="1"/>
  <c r="L122" i="66"/>
  <c r="M122" i="66" s="1"/>
  <c r="L123" i="66"/>
  <c r="M123" i="66" s="1"/>
  <c r="L124" i="66"/>
  <c r="M124" i="66" s="1"/>
  <c r="L125" i="66"/>
  <c r="M125" i="66" s="1"/>
  <c r="L126" i="66"/>
  <c r="M126" i="66" s="1"/>
  <c r="L127" i="66"/>
  <c r="M127" i="66" s="1"/>
  <c r="L128" i="66"/>
  <c r="M128" i="66" s="1"/>
  <c r="L129" i="66"/>
  <c r="M129" i="66" s="1"/>
  <c r="L130" i="66"/>
  <c r="M130" i="66" s="1"/>
  <c r="L131" i="66"/>
  <c r="M131" i="66" s="1"/>
  <c r="L132" i="66"/>
  <c r="M132" i="66" s="1"/>
  <c r="L133" i="66"/>
  <c r="M133" i="66" s="1"/>
  <c r="L134" i="66"/>
  <c r="M134" i="66" s="1"/>
  <c r="L135" i="66"/>
  <c r="M135" i="66" s="1"/>
  <c r="L136" i="66"/>
  <c r="M136" i="66" s="1"/>
  <c r="L137" i="66"/>
  <c r="M137" i="66" s="1"/>
  <c r="L138" i="66"/>
  <c r="M138" i="66" s="1"/>
  <c r="L139" i="66"/>
  <c r="M139" i="66" s="1"/>
  <c r="L140" i="66"/>
  <c r="M140" i="66" s="1"/>
  <c r="L141" i="66"/>
  <c r="M141" i="66" s="1"/>
  <c r="L142" i="66"/>
  <c r="M142" i="66" s="1"/>
  <c r="L143" i="66"/>
  <c r="M143" i="66" s="1"/>
  <c r="L144" i="66"/>
  <c r="M144" i="66" s="1"/>
  <c r="L145" i="66"/>
  <c r="M145" i="66" s="1"/>
  <c r="L146" i="66"/>
  <c r="M146" i="66" s="1"/>
  <c r="L147" i="66"/>
  <c r="M147" i="66" s="1"/>
  <c r="L148" i="66"/>
  <c r="M148" i="66" s="1"/>
  <c r="L149" i="66"/>
  <c r="M149" i="66" s="1"/>
  <c r="L150" i="66"/>
  <c r="M150" i="66" s="1"/>
  <c r="L151" i="66"/>
  <c r="M151" i="66" s="1"/>
  <c r="L6" i="66"/>
  <c r="M6" i="66" s="1"/>
  <c r="L5" i="66"/>
  <c r="K6" i="66"/>
  <c r="K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27" i="66"/>
  <c r="K28" i="66"/>
  <c r="K29" i="66"/>
  <c r="K30" i="66"/>
  <c r="K31" i="66"/>
  <c r="K32" i="66"/>
  <c r="K33" i="66"/>
  <c r="K34" i="66"/>
  <c r="K35" i="66"/>
  <c r="K36" i="66"/>
  <c r="K37" i="66"/>
  <c r="K38" i="66"/>
  <c r="K39" i="66"/>
  <c r="K40" i="66"/>
  <c r="K41" i="66"/>
  <c r="K42" i="66"/>
  <c r="K43" i="66"/>
  <c r="K44" i="66"/>
  <c r="K45" i="66"/>
  <c r="K46" i="66"/>
  <c r="K47" i="66"/>
  <c r="K48" i="66"/>
  <c r="K49" i="66"/>
  <c r="K50" i="66"/>
  <c r="K51" i="66"/>
  <c r="K52" i="66"/>
  <c r="K53" i="66"/>
  <c r="K54" i="66"/>
  <c r="K55" i="66"/>
  <c r="K56" i="66"/>
  <c r="K57" i="66"/>
  <c r="K58" i="66"/>
  <c r="K59" i="66"/>
  <c r="K60" i="66"/>
  <c r="K61" i="66"/>
  <c r="K62" i="66"/>
  <c r="K63" i="66"/>
  <c r="K64" i="66"/>
  <c r="K65" i="66"/>
  <c r="K66" i="66"/>
  <c r="K67" i="66"/>
  <c r="K68" i="66"/>
  <c r="K69" i="66"/>
  <c r="K70" i="66"/>
  <c r="K71" i="66"/>
  <c r="K72" i="66"/>
  <c r="K73" i="66"/>
  <c r="K74" i="66"/>
  <c r="K75" i="66"/>
  <c r="K76" i="66"/>
  <c r="K77" i="66"/>
  <c r="K78" i="66"/>
  <c r="K79" i="66"/>
  <c r="K80" i="66"/>
  <c r="K81" i="66"/>
  <c r="K82" i="66"/>
  <c r="K83" i="66"/>
  <c r="K84" i="66"/>
  <c r="K85" i="66"/>
  <c r="K86" i="66"/>
  <c r="K87" i="66"/>
  <c r="K88" i="66"/>
  <c r="K89" i="66"/>
  <c r="K90" i="66"/>
  <c r="K91" i="66"/>
  <c r="K92" i="66"/>
  <c r="K93" i="66"/>
  <c r="K94" i="66"/>
  <c r="K95" i="66"/>
  <c r="K96" i="66"/>
  <c r="K97" i="66"/>
  <c r="K98" i="66"/>
  <c r="K99" i="66"/>
  <c r="K100" i="66"/>
  <c r="K101" i="66"/>
  <c r="K102" i="66"/>
  <c r="K103" i="66"/>
  <c r="K104" i="66"/>
  <c r="K105" i="66"/>
  <c r="K106" i="66"/>
  <c r="K107" i="66"/>
  <c r="K108" i="66"/>
  <c r="K109" i="66"/>
  <c r="K110" i="66"/>
  <c r="K111" i="66"/>
  <c r="K112" i="66"/>
  <c r="K113" i="66"/>
  <c r="K114" i="66"/>
  <c r="K115" i="66"/>
  <c r="K116" i="66"/>
  <c r="K117" i="66"/>
  <c r="K118" i="66"/>
  <c r="K119" i="66"/>
  <c r="K120" i="66"/>
  <c r="K121" i="66"/>
  <c r="K122" i="66"/>
  <c r="K123" i="66"/>
  <c r="K124" i="66"/>
  <c r="K125" i="66"/>
  <c r="K126" i="66"/>
  <c r="K127" i="66"/>
  <c r="K128" i="66"/>
  <c r="K129" i="66"/>
  <c r="K130" i="66"/>
  <c r="K131" i="66"/>
  <c r="K132" i="66"/>
  <c r="K133" i="66"/>
  <c r="K134" i="66"/>
  <c r="K135" i="66"/>
  <c r="K136" i="66"/>
  <c r="K137" i="66"/>
  <c r="K138" i="66"/>
  <c r="K139" i="66"/>
  <c r="K140" i="66"/>
  <c r="K141" i="66"/>
  <c r="K142" i="66"/>
  <c r="K143" i="66"/>
  <c r="K144" i="66"/>
  <c r="K145" i="66"/>
  <c r="K146" i="66"/>
  <c r="K147" i="66"/>
  <c r="K148" i="66"/>
  <c r="K149" i="66"/>
  <c r="K150" i="66"/>
  <c r="K151" i="66"/>
  <c r="K5" i="66"/>
  <c r="J7" i="66"/>
  <c r="J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30" i="66"/>
  <c r="J31" i="66"/>
  <c r="J32" i="66"/>
  <c r="J33" i="66"/>
  <c r="J34" i="66"/>
  <c r="J35" i="66"/>
  <c r="J36" i="66"/>
  <c r="J37" i="66"/>
  <c r="J38" i="66"/>
  <c r="J39" i="66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J55" i="66"/>
  <c r="J56" i="66"/>
  <c r="J57" i="66"/>
  <c r="J58" i="66"/>
  <c r="J59" i="66"/>
  <c r="J60" i="66"/>
  <c r="J61" i="66"/>
  <c r="J62" i="66"/>
  <c r="J63" i="66"/>
  <c r="J64" i="66"/>
  <c r="J65" i="66"/>
  <c r="J66" i="66"/>
  <c r="J67" i="66"/>
  <c r="J68" i="66"/>
  <c r="J69" i="66"/>
  <c r="J70" i="66"/>
  <c r="J71" i="66"/>
  <c r="J72" i="66"/>
  <c r="J73" i="66"/>
  <c r="J74" i="66"/>
  <c r="J75" i="66"/>
  <c r="J76" i="66"/>
  <c r="J77" i="66"/>
  <c r="J78" i="66"/>
  <c r="J79" i="66"/>
  <c r="J80" i="66"/>
  <c r="J81" i="66"/>
  <c r="J82" i="66"/>
  <c r="J83" i="66"/>
  <c r="J84" i="66"/>
  <c r="J85" i="66"/>
  <c r="J86" i="66"/>
  <c r="J87" i="66"/>
  <c r="J88" i="66"/>
  <c r="J89" i="66"/>
  <c r="J90" i="66"/>
  <c r="J91" i="66"/>
  <c r="J92" i="66"/>
  <c r="J93" i="66"/>
  <c r="J94" i="66"/>
  <c r="J95" i="66"/>
  <c r="J96" i="66"/>
  <c r="J97" i="66"/>
  <c r="J98" i="66"/>
  <c r="J99" i="66"/>
  <c r="J100" i="66"/>
  <c r="J101" i="66"/>
  <c r="J102" i="66"/>
  <c r="J103" i="66"/>
  <c r="J104" i="66"/>
  <c r="J105" i="66"/>
  <c r="J106" i="66"/>
  <c r="J107" i="66"/>
  <c r="J108" i="66"/>
  <c r="J109" i="66"/>
  <c r="J110" i="66"/>
  <c r="J111" i="66"/>
  <c r="J112" i="66"/>
  <c r="J113" i="66"/>
  <c r="J114" i="66"/>
  <c r="J115" i="66"/>
  <c r="J116" i="66"/>
  <c r="J117" i="66"/>
  <c r="J118" i="66"/>
  <c r="J119" i="66"/>
  <c r="J120" i="66"/>
  <c r="J121" i="66"/>
  <c r="J122" i="66"/>
  <c r="J123" i="66"/>
  <c r="J124" i="66"/>
  <c r="J125" i="66"/>
  <c r="J126" i="66"/>
  <c r="J127" i="66"/>
  <c r="J128" i="66"/>
  <c r="J129" i="66"/>
  <c r="J130" i="66"/>
  <c r="J131" i="66"/>
  <c r="J132" i="66"/>
  <c r="J133" i="66"/>
  <c r="J134" i="66"/>
  <c r="J135" i="66"/>
  <c r="J136" i="66"/>
  <c r="J137" i="66"/>
  <c r="J138" i="66"/>
  <c r="J139" i="66"/>
  <c r="J140" i="66"/>
  <c r="J141" i="66"/>
  <c r="J142" i="66"/>
  <c r="J143" i="66"/>
  <c r="J144" i="66"/>
  <c r="J145" i="66"/>
  <c r="J146" i="66"/>
  <c r="J147" i="66"/>
  <c r="J148" i="66"/>
  <c r="J149" i="66"/>
  <c r="J150" i="66"/>
  <c r="J151" i="66"/>
  <c r="J6" i="66"/>
  <c r="J5" i="66"/>
  <c r="I151" i="66"/>
  <c r="I150" i="66"/>
  <c r="I149" i="66"/>
  <c r="I148" i="66"/>
  <c r="I147" i="66"/>
  <c r="I146" i="66"/>
  <c r="I145" i="66"/>
  <c r="I144" i="66"/>
  <c r="I143" i="66"/>
  <c r="I142" i="66"/>
  <c r="I141" i="66"/>
  <c r="I140" i="66"/>
  <c r="I139" i="66"/>
  <c r="I138" i="66"/>
  <c r="I137" i="66"/>
  <c r="I136" i="66"/>
  <c r="I135" i="66"/>
  <c r="I134" i="66"/>
  <c r="I133" i="66"/>
  <c r="I132" i="66"/>
  <c r="I131" i="66"/>
  <c r="I130" i="66"/>
  <c r="I129" i="66"/>
  <c r="I128" i="66"/>
  <c r="I127" i="66"/>
  <c r="I126" i="66"/>
  <c r="I125" i="66"/>
  <c r="I124" i="66"/>
  <c r="I123" i="66"/>
  <c r="I122" i="66"/>
  <c r="I121" i="66"/>
  <c r="I120" i="66"/>
  <c r="I119" i="66"/>
  <c r="I118" i="66"/>
  <c r="I117" i="66"/>
  <c r="I116" i="66"/>
  <c r="I115" i="66"/>
  <c r="I114" i="66"/>
  <c r="I113" i="66"/>
  <c r="I112" i="66"/>
  <c r="I111" i="66"/>
  <c r="I110" i="66"/>
  <c r="I109" i="66"/>
  <c r="I108" i="66"/>
  <c r="I107" i="66"/>
  <c r="I106" i="66"/>
  <c r="I105" i="66"/>
  <c r="I104" i="66"/>
  <c r="I103" i="66"/>
  <c r="I102" i="66"/>
  <c r="I101" i="66"/>
  <c r="I100" i="66"/>
  <c r="I99" i="66"/>
  <c r="I98" i="66"/>
  <c r="I97" i="66"/>
  <c r="I96" i="66"/>
  <c r="I95" i="66"/>
  <c r="I94" i="66"/>
  <c r="I93" i="66"/>
  <c r="I92" i="66"/>
  <c r="I91" i="66"/>
  <c r="I90" i="66"/>
  <c r="I89" i="66"/>
  <c r="I88" i="66"/>
  <c r="I87" i="66"/>
  <c r="I86" i="66"/>
  <c r="I85" i="66"/>
  <c r="I84" i="66"/>
  <c r="I83" i="66"/>
  <c r="I82" i="66"/>
  <c r="I81" i="66"/>
  <c r="I80" i="66"/>
  <c r="I79" i="66"/>
  <c r="I78" i="66"/>
  <c r="I77" i="66"/>
  <c r="I76" i="66"/>
  <c r="I75" i="66"/>
  <c r="I74" i="66"/>
  <c r="I73" i="66"/>
  <c r="I72" i="66"/>
  <c r="I71" i="66"/>
  <c r="I70" i="66"/>
  <c r="I69" i="66"/>
  <c r="I68" i="66"/>
  <c r="I67" i="66"/>
  <c r="I66" i="66"/>
  <c r="I65" i="66"/>
  <c r="I64" i="66"/>
  <c r="I63" i="66"/>
  <c r="I62" i="66"/>
  <c r="I61" i="66"/>
  <c r="I60" i="66"/>
  <c r="I59" i="66"/>
  <c r="I58" i="66"/>
  <c r="I57" i="66"/>
  <c r="I56" i="66"/>
  <c r="I55" i="66"/>
  <c r="I54" i="66"/>
  <c r="I53" i="66"/>
  <c r="I52" i="66"/>
  <c r="I51" i="66"/>
  <c r="I50" i="66"/>
  <c r="I49" i="66"/>
  <c r="I48" i="66"/>
  <c r="I47" i="66"/>
  <c r="I46" i="66"/>
  <c r="I45" i="66"/>
  <c r="I44" i="66"/>
  <c r="I43" i="66"/>
  <c r="I42" i="66"/>
  <c r="I41" i="66"/>
  <c r="I40" i="66"/>
  <c r="I39" i="66"/>
  <c r="I38" i="66"/>
  <c r="I37" i="66"/>
  <c r="I36" i="66"/>
  <c r="I35" i="66"/>
  <c r="I34" i="66"/>
  <c r="I33" i="66"/>
  <c r="I32" i="66"/>
  <c r="I31" i="66"/>
  <c r="I30" i="66"/>
  <c r="I29" i="66"/>
  <c r="I28" i="66"/>
  <c r="I27" i="66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I7" i="66"/>
  <c r="I6" i="66"/>
  <c r="I5" i="66"/>
  <c r="K152" i="66" l="1"/>
  <c r="C6" i="68" s="1"/>
  <c r="C8" i="68" s="1"/>
  <c r="L152" i="66"/>
  <c r="C7" i="68" s="1"/>
  <c r="M5" i="66"/>
</calcChain>
</file>

<file path=xl/sharedStrings.xml><?xml version="1.0" encoding="utf-8"?>
<sst xmlns="http://schemas.openxmlformats.org/spreadsheetml/2006/main" count="869" uniqueCount="341">
  <si>
    <t>Unit</t>
  </si>
  <si>
    <t>Manufacturer</t>
  </si>
  <si>
    <t>Model</t>
  </si>
  <si>
    <t>Location</t>
  </si>
  <si>
    <t>Net Capacity (L)</t>
  </si>
  <si>
    <t>Genlab</t>
  </si>
  <si>
    <t>Electricity Cost/kWh (£)</t>
  </si>
  <si>
    <t>T/CO2/kWh</t>
  </si>
  <si>
    <t>Department</t>
  </si>
  <si>
    <t>kWh/Hr</t>
  </si>
  <si>
    <t>(kWh/day)</t>
  </si>
  <si>
    <t>(kWh/year)</t>
  </si>
  <si>
    <t>Electricity (£) 1 Yr</t>
  </si>
  <si>
    <t>CO2 tonnes/yr</t>
  </si>
  <si>
    <t>CO2 cost (£)</t>
  </si>
  <si>
    <t>Total Cost/yr (£)</t>
  </si>
  <si>
    <t>Set Temperature (C)</t>
  </si>
  <si>
    <t>Items stored on top</t>
  </si>
  <si>
    <t>Hrs/Day</t>
  </si>
  <si>
    <t>DC 147</t>
  </si>
  <si>
    <t>LEEC</t>
  </si>
  <si>
    <t>Fan</t>
  </si>
  <si>
    <t>Begbroke</t>
  </si>
  <si>
    <t>DC 1</t>
  </si>
  <si>
    <t>LTE unitemp</t>
  </si>
  <si>
    <t>00-052</t>
  </si>
  <si>
    <t>Biochemistry</t>
  </si>
  <si>
    <t>DC 2</t>
  </si>
  <si>
    <t>DC 3</t>
  </si>
  <si>
    <t>00-029</t>
  </si>
  <si>
    <t>DC 4</t>
  </si>
  <si>
    <t>IWC425 Convection</t>
  </si>
  <si>
    <t>20-059</t>
  </si>
  <si>
    <t>DC 5</t>
  </si>
  <si>
    <t>LTE</t>
  </si>
  <si>
    <t>Convection</t>
  </si>
  <si>
    <t>30-008</t>
  </si>
  <si>
    <t>DC 6</t>
  </si>
  <si>
    <t>40-039</t>
  </si>
  <si>
    <t>DC 7</t>
  </si>
  <si>
    <t>DC 8</t>
  </si>
  <si>
    <t>DC 141</t>
  </si>
  <si>
    <t>F29</t>
  </si>
  <si>
    <t>Botnar Building</t>
  </si>
  <si>
    <t>DC 146</t>
  </si>
  <si>
    <t>LTE Harvard</t>
  </si>
  <si>
    <t>CBF</t>
  </si>
  <si>
    <t>DC 145</t>
  </si>
  <si>
    <t>Fan DC1000</t>
  </si>
  <si>
    <t>100 F13</t>
  </si>
  <si>
    <t>CCVTM</t>
  </si>
  <si>
    <t>DC 135</t>
  </si>
  <si>
    <t>152.30.53</t>
  </si>
  <si>
    <t>Centre for the Environment</t>
  </si>
  <si>
    <t>X</t>
  </si>
  <si>
    <t>DC 136</t>
  </si>
  <si>
    <t>152.10.93a</t>
  </si>
  <si>
    <t>DC 137</t>
  </si>
  <si>
    <t>152.10.34</t>
  </si>
  <si>
    <t>DC 138</t>
  </si>
  <si>
    <t>Victor</t>
  </si>
  <si>
    <t>152.10.33</t>
  </si>
  <si>
    <t>DC 139</t>
  </si>
  <si>
    <t>152.10.35</t>
  </si>
  <si>
    <t>DC 100</t>
  </si>
  <si>
    <t>G Floor Lab 2</t>
  </si>
  <si>
    <t>Chemistry Research Lab</t>
  </si>
  <si>
    <t>DC 101</t>
  </si>
  <si>
    <t>G Floor Lab 3</t>
  </si>
  <si>
    <t>DC 102</t>
  </si>
  <si>
    <t>G Floor Lab 4</t>
  </si>
  <si>
    <t>DC 103</t>
  </si>
  <si>
    <t>DC 104</t>
  </si>
  <si>
    <t>G Floor Lab 5</t>
  </si>
  <si>
    <t>DC 105</t>
  </si>
  <si>
    <t>DC 106</t>
  </si>
  <si>
    <t>G Floor Lab 6</t>
  </si>
  <si>
    <t>DC 107</t>
  </si>
  <si>
    <t>DC 108</t>
  </si>
  <si>
    <t>LG Floor Lab 8</t>
  </si>
  <si>
    <t>DC 109</t>
  </si>
  <si>
    <t xml:space="preserve">LG Floor Lab 8 </t>
  </si>
  <si>
    <t>DC 110</t>
  </si>
  <si>
    <t>LG Floor Lab 9</t>
  </si>
  <si>
    <t>DC 111</t>
  </si>
  <si>
    <t>DC 112</t>
  </si>
  <si>
    <t>LG Floor Lab 10</t>
  </si>
  <si>
    <t>DC 113</t>
  </si>
  <si>
    <t>DC 114</t>
  </si>
  <si>
    <t>LG Floor Lab 11</t>
  </si>
  <si>
    <t>DC 115</t>
  </si>
  <si>
    <t>DC 116</t>
  </si>
  <si>
    <t>LG Floor Lab 1</t>
  </si>
  <si>
    <t>DC 117</t>
  </si>
  <si>
    <t>LG Floor Lab 2</t>
  </si>
  <si>
    <t>DC 118</t>
  </si>
  <si>
    <t>B Darkroom 00.006</t>
  </si>
  <si>
    <t>DC 119</t>
  </si>
  <si>
    <t>B 5&amp;6 Prep. Area</t>
  </si>
  <si>
    <t>DC 38</t>
  </si>
  <si>
    <t>2nd Floor Lab 6</t>
  </si>
  <si>
    <t>DC 39</t>
  </si>
  <si>
    <t>2nd Floor Lab 5</t>
  </si>
  <si>
    <t>DC 40</t>
  </si>
  <si>
    <t>DC 41</t>
  </si>
  <si>
    <t>2nd Floor Lab 4</t>
  </si>
  <si>
    <t>DC 42</t>
  </si>
  <si>
    <t>DC 43</t>
  </si>
  <si>
    <t>2nd Floor Lab 3</t>
  </si>
  <si>
    <t>DC 44</t>
  </si>
  <si>
    <t>DC 45</t>
  </si>
  <si>
    <t>2nd Floor Lab 2</t>
  </si>
  <si>
    <t>DC 46</t>
  </si>
  <si>
    <t>DC 47</t>
  </si>
  <si>
    <t>2nd Floor Lab 1</t>
  </si>
  <si>
    <t>DC 48</t>
  </si>
  <si>
    <t>DC 49</t>
  </si>
  <si>
    <t>2nd Floor Lab 12</t>
  </si>
  <si>
    <t>DC 50</t>
  </si>
  <si>
    <t>DC 51</t>
  </si>
  <si>
    <t>DC 52</t>
  </si>
  <si>
    <t>2nd Floor Lab 11</t>
  </si>
  <si>
    <t>DC 53</t>
  </si>
  <si>
    <t>DC 54</t>
  </si>
  <si>
    <t>2nd Floor Lab 10</t>
  </si>
  <si>
    <t>DC 55</t>
  </si>
  <si>
    <t>DC 56</t>
  </si>
  <si>
    <t>2nd Floor Lab 9</t>
  </si>
  <si>
    <t>DC 57</t>
  </si>
  <si>
    <t>DC 58</t>
  </si>
  <si>
    <t>2nd Floor Lab 8</t>
  </si>
  <si>
    <t>DC 59</t>
  </si>
  <si>
    <t>DC 60</t>
  </si>
  <si>
    <t>2nd Floor Lab 7</t>
  </si>
  <si>
    <t>DC 61</t>
  </si>
  <si>
    <t>DC 62</t>
  </si>
  <si>
    <t>1st Floor Lab 7</t>
  </si>
  <si>
    <t>DC 63</t>
  </si>
  <si>
    <t>DC 64</t>
  </si>
  <si>
    <t>1st Floor Lab 8</t>
  </si>
  <si>
    <t>DC 65</t>
  </si>
  <si>
    <t>DC 66</t>
  </si>
  <si>
    <t>1st Floor Lab 9</t>
  </si>
  <si>
    <t>DC 67</t>
  </si>
  <si>
    <t>DC 68</t>
  </si>
  <si>
    <t>1st Floor Lab 10</t>
  </si>
  <si>
    <t>DC 69</t>
  </si>
  <si>
    <t>DC 70</t>
  </si>
  <si>
    <t>1st Floor Lab 11</t>
  </si>
  <si>
    <t>DC 71</t>
  </si>
  <si>
    <t>DC 72</t>
  </si>
  <si>
    <t>1st Floor Lab 12</t>
  </si>
  <si>
    <t>DC 73</t>
  </si>
  <si>
    <t>DC 74</t>
  </si>
  <si>
    <t>1st Floor Lab 1</t>
  </si>
  <si>
    <t>DC 75</t>
  </si>
  <si>
    <t>DC 76</t>
  </si>
  <si>
    <t>1st Floor Lab 2</t>
  </si>
  <si>
    <t>DC 77</t>
  </si>
  <si>
    <t>DC 78</t>
  </si>
  <si>
    <t>1st Floor Lab 3</t>
  </si>
  <si>
    <t>DC 79</t>
  </si>
  <si>
    <t>DC 80</t>
  </si>
  <si>
    <t>1st Floor Lab 4</t>
  </si>
  <si>
    <t>DC 81</t>
  </si>
  <si>
    <t>DC 82</t>
  </si>
  <si>
    <t>1st Floor Lab 5</t>
  </si>
  <si>
    <t>DC 83</t>
  </si>
  <si>
    <t>1st Floor Lab 6</t>
  </si>
  <si>
    <t>DC 84</t>
  </si>
  <si>
    <t>DC 85</t>
  </si>
  <si>
    <t>G Floor Lab 7</t>
  </si>
  <si>
    <t>DC 86</t>
  </si>
  <si>
    <t>DC 87</t>
  </si>
  <si>
    <t>G Floor Lab 8</t>
  </si>
  <si>
    <t>DC 88</t>
  </si>
  <si>
    <t>DC 89</t>
  </si>
  <si>
    <t>G Floor Lab 9</t>
  </si>
  <si>
    <t>DC 90</t>
  </si>
  <si>
    <t>DC 91</t>
  </si>
  <si>
    <t>G Floor Lab 10</t>
  </si>
  <si>
    <t>DC 92</t>
  </si>
  <si>
    <t>DC 93</t>
  </si>
  <si>
    <t>G Floor Lab 11</t>
  </si>
  <si>
    <t>DC 94</t>
  </si>
  <si>
    <t>DC 95</t>
  </si>
  <si>
    <t>G Floor Lab 12</t>
  </si>
  <si>
    <t>DC 96</t>
  </si>
  <si>
    <t>DC 97</t>
  </si>
  <si>
    <t>G Floor Lab 1</t>
  </si>
  <si>
    <t>DC 98</t>
  </si>
  <si>
    <t>DC 99</t>
  </si>
  <si>
    <t>DC 140</t>
  </si>
  <si>
    <t>Belling</t>
  </si>
  <si>
    <t>Chemistry Lab 1</t>
  </si>
  <si>
    <t>Dyson Perrins Building</t>
  </si>
  <si>
    <t>DC 12</t>
  </si>
  <si>
    <t>S13</t>
  </si>
  <si>
    <t>Inorganic Chemistry</t>
  </si>
  <si>
    <t>DC 13</t>
  </si>
  <si>
    <t>75-77</t>
  </si>
  <si>
    <t>DC 14</t>
  </si>
  <si>
    <t>B&amp;T</t>
  </si>
  <si>
    <t>S7</t>
  </si>
  <si>
    <t>DC 15</t>
  </si>
  <si>
    <t>S6</t>
  </si>
  <si>
    <t>DC 16</t>
  </si>
  <si>
    <t>Marose Scientific</t>
  </si>
  <si>
    <t>S2</t>
  </si>
  <si>
    <t>DC 17</t>
  </si>
  <si>
    <t>Gallenkamp Economy Incubator Size 2</t>
  </si>
  <si>
    <t>T1</t>
  </si>
  <si>
    <t>DC 18</t>
  </si>
  <si>
    <t>T7</t>
  </si>
  <si>
    <t>DC 19</t>
  </si>
  <si>
    <t>T16</t>
  </si>
  <si>
    <t>DC 20</t>
  </si>
  <si>
    <t>F22</t>
  </si>
  <si>
    <t>DC 21</t>
  </si>
  <si>
    <t>F4a</t>
  </si>
  <si>
    <t>DC 22</t>
  </si>
  <si>
    <t>F floor Teaching Lab Section 1</t>
  </si>
  <si>
    <t>DC 23</t>
  </si>
  <si>
    <t>F floor Teaching Lab Section 2</t>
  </si>
  <si>
    <t>DC 24</t>
  </si>
  <si>
    <t>322/0104/00 Convection</t>
  </si>
  <si>
    <t>DC 25</t>
  </si>
  <si>
    <t>F32</t>
  </si>
  <si>
    <t>DC 26</t>
  </si>
  <si>
    <t>Gallenkamp Hotbox Oven Size 1</t>
  </si>
  <si>
    <t>F13</t>
  </si>
  <si>
    <t>less than 65</t>
  </si>
  <si>
    <t>DC 27</t>
  </si>
  <si>
    <t>CG14 168.10.06</t>
  </si>
  <si>
    <t>DC 28</t>
  </si>
  <si>
    <t>Corsair</t>
  </si>
  <si>
    <t>G3</t>
  </si>
  <si>
    <t>DC 29</t>
  </si>
  <si>
    <t>G2</t>
  </si>
  <si>
    <t>DC 30</t>
  </si>
  <si>
    <t>B5</t>
  </si>
  <si>
    <t>DC 142</t>
  </si>
  <si>
    <t>668.10.24</t>
  </si>
  <si>
    <t>Kennedy Building</t>
  </si>
  <si>
    <t>DC 143</t>
  </si>
  <si>
    <t>664.10.18</t>
  </si>
  <si>
    <t>Nuffield Department of Medicine</t>
  </si>
  <si>
    <t>40 and 60</t>
  </si>
  <si>
    <t>DC 144</t>
  </si>
  <si>
    <t>DC 124</t>
  </si>
  <si>
    <t>Old Road Campus Research Building</t>
  </si>
  <si>
    <t>DC 125</t>
  </si>
  <si>
    <t>DC 126</t>
  </si>
  <si>
    <t>DC 127</t>
  </si>
  <si>
    <t>DC 128</t>
  </si>
  <si>
    <t>00.105</t>
  </si>
  <si>
    <t>DC 10</t>
  </si>
  <si>
    <t>336.30.21</t>
  </si>
  <si>
    <t>Pathology</t>
  </si>
  <si>
    <t>DC 11</t>
  </si>
  <si>
    <t>DC 9</t>
  </si>
  <si>
    <t>Leader</t>
  </si>
  <si>
    <t>DC113 Convection</t>
  </si>
  <si>
    <t>214.10.25</t>
  </si>
  <si>
    <t>DC 31</t>
  </si>
  <si>
    <t>Pharmacology</t>
  </si>
  <si>
    <t>DC 32</t>
  </si>
  <si>
    <t>DC 33</t>
  </si>
  <si>
    <t>DC 34</t>
  </si>
  <si>
    <t>DC 35</t>
  </si>
  <si>
    <t>DC 36</t>
  </si>
  <si>
    <t>DC 37</t>
  </si>
  <si>
    <t>DC 120</t>
  </si>
  <si>
    <t>S210</t>
  </si>
  <si>
    <t>Plant Sciences</t>
  </si>
  <si>
    <t>DC 121</t>
  </si>
  <si>
    <t>N305(A)</t>
  </si>
  <si>
    <t>DC 122</t>
  </si>
  <si>
    <t>N203</t>
  </si>
  <si>
    <t>DC 123</t>
  </si>
  <si>
    <t>N101</t>
  </si>
  <si>
    <t>DC 131</t>
  </si>
  <si>
    <t>Weatherall Institute of Molecular Medicine</t>
  </si>
  <si>
    <t>DC 132</t>
  </si>
  <si>
    <t>LTE Unitemp</t>
  </si>
  <si>
    <t>DC 133</t>
  </si>
  <si>
    <t>F1 Convection</t>
  </si>
  <si>
    <t>DC 134</t>
  </si>
  <si>
    <t>DC 129</t>
  </si>
  <si>
    <t>00/134</t>
  </si>
  <si>
    <t>Wellcome Trust Centre for Human Genetics</t>
  </si>
  <si>
    <t>DC 130</t>
  </si>
  <si>
    <t>Days/Yr</t>
  </si>
  <si>
    <t>Cost T/CO2 (£)</t>
  </si>
  <si>
    <t xml:space="preserve">Size </t>
  </si>
  <si>
    <t>kWh/hr</t>
  </si>
  <si>
    <t>kWh/day</t>
  </si>
  <si>
    <t>kWh/yr</t>
  </si>
  <si>
    <t>T/CO2/Yr</t>
  </si>
  <si>
    <t>T/CO2 (£)</t>
  </si>
  <si>
    <t>Number Bought</t>
  </si>
  <si>
    <t>E3 100</t>
  </si>
  <si>
    <t>E3 200</t>
  </si>
  <si>
    <t>E3 200/F</t>
  </si>
  <si>
    <t>E3 425</t>
  </si>
  <si>
    <t>E3 425/F</t>
  </si>
  <si>
    <t>E3 190</t>
  </si>
  <si>
    <t>E3 885/F</t>
  </si>
  <si>
    <t>Hr/Day</t>
  </si>
  <si>
    <t>Days/Year</t>
  </si>
  <si>
    <t>kWh/Yr (£)</t>
  </si>
  <si>
    <t>Total kWh/yr</t>
  </si>
  <si>
    <t>Total kWh/Yr (£)</t>
  </si>
  <si>
    <t>Total T/CO2/Yr</t>
  </si>
  <si>
    <t>Total T/CO2 (£)</t>
  </si>
  <si>
    <t>kWh/Yr Saved</t>
  </si>
  <si>
    <t>kWh/Yr Saved (£)</t>
  </si>
  <si>
    <t>% Reduction in kWh</t>
  </si>
  <si>
    <t>T/CO2/Yr Saved</t>
  </si>
  <si>
    <t>Cost of Project</t>
  </si>
  <si>
    <t>Payback Period (Yrs)</t>
  </si>
  <si>
    <t xml:space="preserve">‘Old’ Design Drying Cabinets </t>
  </si>
  <si>
    <t>‘New’ E3 Drying Cabinets</t>
  </si>
  <si>
    <t>Insulation</t>
  </si>
  <si>
    <r>
      <t>None</t>
    </r>
    <r>
      <rPr>
        <sz val="11"/>
        <color theme="1"/>
        <rFont val="Calibri"/>
        <family val="2"/>
        <scheme val="minor"/>
      </rPr>
      <t xml:space="preserve"> – Surfaces become very hot, unsafe to tough. High energy consumption. Higher HVAC costs.</t>
    </r>
  </si>
  <si>
    <r>
      <t>Insulated</t>
    </r>
    <r>
      <rPr>
        <sz val="11"/>
        <color theme="1"/>
        <rFont val="Calibri"/>
        <family val="2"/>
        <scheme val="minor"/>
      </rPr>
      <t xml:space="preserve"> – Both the control panel and chamber are insulated with natural materials. The doors of the larger units are also double glazed. Safe to touch and energy efficient. Lower HVAC costs</t>
    </r>
  </si>
  <si>
    <t>Temperature Setting</t>
  </si>
  <si>
    <r>
      <t>Dial</t>
    </r>
    <r>
      <rPr>
        <sz val="11"/>
        <color theme="1"/>
        <rFont val="Calibri"/>
        <family val="2"/>
        <scheme val="minor"/>
      </rPr>
      <t xml:space="preserve"> – Numerical dial 1-10 made setting the exact temperature challenging, internal conditions could be too hot for contents (plasticware and tips).</t>
    </r>
  </si>
  <si>
    <r>
      <t>Digital</t>
    </r>
    <r>
      <rPr>
        <sz val="11"/>
        <color theme="1"/>
        <rFont val="Calibri"/>
        <family val="2"/>
        <scheme val="minor"/>
      </rPr>
      <t xml:space="preserve"> – Temperature can be precisely set to 0.1C to suit the contents being dried.</t>
    </r>
  </si>
  <si>
    <t>Temperature Control System</t>
  </si>
  <si>
    <r>
      <t xml:space="preserve">Simmerstat </t>
    </r>
    <r>
      <rPr>
        <sz val="11"/>
        <color theme="1"/>
        <rFont val="Calibri"/>
        <family val="2"/>
        <scheme val="minor"/>
      </rPr>
      <t>– Basic controller with poor temperature accuracy and variability at set point.</t>
    </r>
  </si>
  <si>
    <r>
      <t>Microprocessor</t>
    </r>
    <r>
      <rPr>
        <sz val="11"/>
        <color theme="1"/>
        <rFont val="Calibri"/>
        <family val="2"/>
        <scheme val="minor"/>
      </rPr>
      <t xml:space="preserve"> – Heating element is finely controlled, temperature is held accurately. Improves energy efficiency</t>
    </r>
  </si>
  <si>
    <t>Temperature Display</t>
  </si>
  <si>
    <r>
      <t xml:space="preserve">None </t>
    </r>
    <r>
      <rPr>
        <sz val="11"/>
        <color theme="1"/>
        <rFont val="Calibri"/>
        <family val="2"/>
        <scheme val="minor"/>
      </rPr>
      <t>– External monitoring is required to know what tm</t>
    </r>
  </si>
  <si>
    <r>
      <t xml:space="preserve">L.E.D. </t>
    </r>
    <r>
      <rPr>
        <sz val="11"/>
        <color theme="1"/>
        <rFont val="Calibri"/>
        <family val="2"/>
        <scheme val="minor"/>
      </rPr>
      <t>– Temperature is clearly displayed.</t>
    </r>
  </si>
  <si>
    <t>Programmability</t>
  </si>
  <si>
    <r>
      <t>None</t>
    </r>
    <r>
      <rPr>
        <sz val="11"/>
        <color theme="1"/>
        <rFont val="Calibri"/>
        <family val="2"/>
        <scheme val="minor"/>
      </rPr>
      <t xml:space="preserve"> - Units must be switched off manually or an external timer must be used.</t>
    </r>
  </si>
  <si>
    <r>
      <t xml:space="preserve">7 Day Timer </t>
    </r>
    <r>
      <rPr>
        <sz val="11"/>
        <color theme="1"/>
        <rFont val="Calibri"/>
        <family val="2"/>
        <scheme val="minor"/>
      </rPr>
      <t>– Unit will only be on when it’s required.</t>
    </r>
  </si>
  <si>
    <t>Design Feature</t>
  </si>
  <si>
    <t>RHS 190</t>
  </si>
  <si>
    <t>LHS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</si>
</sst>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4B4545"/>
      </right>
      <top/>
      <bottom style="double">
        <color rgb="FF4B454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/>
    <xf numFmtId="0" fontId="0" fillId="3" borderId="0" xfId="0" applyFill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horizontal="center" vertical="top"/>
    </xf>
    <xf numFmtId="2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0" xfId="0" applyNumberFormat="1" applyFill="1"/>
    <xf numFmtId="3" fontId="0" fillId="3" borderId="0" xfId="0" applyNumberFormat="1" applyFill="1"/>
    <xf numFmtId="164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2" fontId="0" fillId="3" borderId="3" xfId="0" applyNumberFormat="1" applyFill="1" applyBorder="1"/>
    <xf numFmtId="44" fontId="0" fillId="3" borderId="3" xfId="1" applyFont="1" applyFill="1" applyBorder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39748</xdr:colOff>
      <xdr:row>2</xdr:row>
      <xdr:rowOff>281940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9908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3:D6"/>
  <sheetViews>
    <sheetView workbookViewId="0">
      <selection activeCell="C12" sqref="C12"/>
    </sheetView>
  </sheetViews>
  <sheetFormatPr defaultColWidth="8.85546875" defaultRowHeight="15" x14ac:dyDescent="0.25"/>
  <cols>
    <col min="1" max="2" width="8.85546875" style="3"/>
    <col min="3" max="3" width="21.140625" style="3" customWidth="1"/>
    <col min="4" max="16384" width="8.85546875" style="3"/>
  </cols>
  <sheetData>
    <row r="3" spans="3:4" ht="23.45" customHeight="1" x14ac:dyDescent="0.25"/>
    <row r="4" spans="3:4" x14ac:dyDescent="0.25">
      <c r="C4" s="2" t="s">
        <v>6</v>
      </c>
      <c r="D4" s="4">
        <v>0.1</v>
      </c>
    </row>
    <row r="5" spans="3:4" x14ac:dyDescent="0.25">
      <c r="C5" s="2" t="s">
        <v>7</v>
      </c>
      <c r="D5" s="4">
        <v>2.8307000000000001E-4</v>
      </c>
    </row>
    <row r="6" spans="3:4" x14ac:dyDescent="0.25">
      <c r="C6" s="2" t="s">
        <v>293</v>
      </c>
      <c r="D6" s="4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P15"/>
  <sheetViews>
    <sheetView workbookViewId="0">
      <selection activeCell="D17" sqref="D17"/>
    </sheetView>
  </sheetViews>
  <sheetFormatPr defaultColWidth="8.85546875" defaultRowHeight="15" x14ac:dyDescent="0.25"/>
  <cols>
    <col min="1" max="1" width="8.85546875" style="3"/>
    <col min="2" max="2" width="12.28515625" style="3" bestFit="1" customWidth="1"/>
    <col min="3" max="3" width="8.85546875" style="3"/>
    <col min="4" max="4" width="13.28515625" style="3" bestFit="1" customWidth="1"/>
    <col min="5" max="7" width="8.85546875" style="3"/>
    <col min="8" max="8" width="9.28515625" style="3" bestFit="1" customWidth="1"/>
    <col min="9" max="12" width="8.85546875" style="3"/>
    <col min="13" max="13" width="11" style="3" bestFit="1" customWidth="1"/>
    <col min="14" max="14" width="13.7109375" style="3" bestFit="1" customWidth="1"/>
    <col min="15" max="15" width="12.5703125" style="3" bestFit="1" customWidth="1"/>
    <col min="16" max="16" width="12.85546875" style="3" bestFit="1" customWidth="1"/>
    <col min="17" max="16384" width="8.85546875" style="3"/>
  </cols>
  <sheetData>
    <row r="2" spans="2:16" x14ac:dyDescent="0.25">
      <c r="B2" s="2" t="s">
        <v>0</v>
      </c>
      <c r="C2" s="2" t="s">
        <v>294</v>
      </c>
      <c r="D2" s="2" t="s">
        <v>300</v>
      </c>
      <c r="E2" s="2" t="s">
        <v>295</v>
      </c>
      <c r="F2" s="2" t="s">
        <v>296</v>
      </c>
      <c r="G2" s="2" t="s">
        <v>297</v>
      </c>
      <c r="H2" s="2" t="s">
        <v>310</v>
      </c>
      <c r="I2" s="2" t="s">
        <v>298</v>
      </c>
      <c r="J2" s="2" t="s">
        <v>299</v>
      </c>
      <c r="K2" s="2" t="s">
        <v>308</v>
      </c>
      <c r="L2" s="2" t="s">
        <v>309</v>
      </c>
      <c r="M2" s="2" t="s">
        <v>311</v>
      </c>
      <c r="N2" s="2" t="s">
        <v>312</v>
      </c>
      <c r="O2" s="2" t="s">
        <v>313</v>
      </c>
      <c r="P2" s="2" t="s">
        <v>314</v>
      </c>
    </row>
    <row r="3" spans="2:16" x14ac:dyDescent="0.25">
      <c r="B3" s="4" t="s">
        <v>301</v>
      </c>
      <c r="C3" s="4">
        <v>100</v>
      </c>
      <c r="D3" s="4">
        <v>39</v>
      </c>
      <c r="E3" s="4">
        <v>0.23200000000000001</v>
      </c>
      <c r="F3" s="4">
        <f>E3*K3</f>
        <v>2.7840000000000003</v>
      </c>
      <c r="G3" s="4">
        <f>F3*L3</f>
        <v>668.16000000000008</v>
      </c>
      <c r="H3" s="4">
        <f>G3*'REFERENCE SHEET'!$D$4</f>
        <v>66.816000000000017</v>
      </c>
      <c r="I3" s="4">
        <f>G3*'REFERENCE SHEET'!$D$5</f>
        <v>0.18913605120000004</v>
      </c>
      <c r="J3" s="4">
        <f>I3*'REFERENCE SHEET'!$D$6</f>
        <v>3.4044489216000007</v>
      </c>
      <c r="K3" s="4">
        <v>12</v>
      </c>
      <c r="L3" s="4">
        <v>240</v>
      </c>
      <c r="M3" s="4">
        <f>G3*D3</f>
        <v>26058.240000000002</v>
      </c>
      <c r="N3" s="4">
        <f>H3*D3</f>
        <v>2605.8240000000005</v>
      </c>
      <c r="O3" s="4">
        <f>I3*D3</f>
        <v>7.376305996800002</v>
      </c>
      <c r="P3" s="4">
        <f>J3*D3</f>
        <v>132.77350794240002</v>
      </c>
    </row>
    <row r="4" spans="2:16" x14ac:dyDescent="0.25">
      <c r="B4" s="4" t="s">
        <v>306</v>
      </c>
      <c r="C4" s="4">
        <v>190</v>
      </c>
      <c r="D4" s="4">
        <v>75</v>
      </c>
      <c r="E4" s="4">
        <v>0.34670000000000001</v>
      </c>
      <c r="F4" s="4">
        <f t="shared" ref="F4:F9" si="0">E4*K4</f>
        <v>4.1604000000000001</v>
      </c>
      <c r="G4" s="4">
        <f t="shared" ref="G4:G9" si="1">F4*L4</f>
        <v>998.49599999999998</v>
      </c>
      <c r="H4" s="4">
        <f>G4*'REFERENCE SHEET'!$D$4</f>
        <v>99.849600000000009</v>
      </c>
      <c r="I4" s="4">
        <f>G4*'REFERENCE SHEET'!$D$5</f>
        <v>0.28264426271999998</v>
      </c>
      <c r="J4" s="4">
        <f>I4*'REFERENCE SHEET'!$D$6</f>
        <v>5.0875967289599995</v>
      </c>
      <c r="K4" s="4">
        <v>12</v>
      </c>
      <c r="L4" s="4">
        <v>240</v>
      </c>
      <c r="M4" s="4">
        <f t="shared" ref="M4:M9" si="2">G4*D4</f>
        <v>74887.199999999997</v>
      </c>
      <c r="N4" s="4">
        <f t="shared" ref="N4:N9" si="3">H4*D4</f>
        <v>7488.7200000000012</v>
      </c>
      <c r="O4" s="4">
        <f t="shared" ref="O4:O9" si="4">I4*D4</f>
        <v>21.198319703999999</v>
      </c>
      <c r="P4" s="4">
        <f t="shared" ref="P4:P9" si="5">J4*D4</f>
        <v>381.56975467199999</v>
      </c>
    </row>
    <row r="5" spans="2:16" x14ac:dyDescent="0.25">
      <c r="B5" s="4" t="s">
        <v>302</v>
      </c>
      <c r="C5" s="4">
        <v>200</v>
      </c>
      <c r="D5" s="4">
        <v>13</v>
      </c>
      <c r="E5" s="4">
        <v>0.36</v>
      </c>
      <c r="F5" s="4">
        <f t="shared" si="0"/>
        <v>4.32</v>
      </c>
      <c r="G5" s="4">
        <f t="shared" si="1"/>
        <v>1036.8000000000002</v>
      </c>
      <c r="H5" s="4">
        <f>G5*'REFERENCE SHEET'!$D$4</f>
        <v>103.68000000000002</v>
      </c>
      <c r="I5" s="4">
        <f>G5*'REFERENCE SHEET'!$D$5</f>
        <v>0.29348697600000007</v>
      </c>
      <c r="J5" s="4">
        <f>I5*'REFERENCE SHEET'!$D$6</f>
        <v>5.2827655680000012</v>
      </c>
      <c r="K5" s="4">
        <v>12</v>
      </c>
      <c r="L5" s="4">
        <v>240</v>
      </c>
      <c r="M5" s="4">
        <f t="shared" si="2"/>
        <v>13478.400000000001</v>
      </c>
      <c r="N5" s="4">
        <f t="shared" si="3"/>
        <v>1347.8400000000004</v>
      </c>
      <c r="O5" s="4">
        <f t="shared" si="4"/>
        <v>3.8153306880000009</v>
      </c>
      <c r="P5" s="4">
        <f t="shared" si="5"/>
        <v>68.675952384000013</v>
      </c>
    </row>
    <row r="6" spans="2:16" x14ac:dyDescent="0.25">
      <c r="B6" s="4" t="s">
        <v>303</v>
      </c>
      <c r="C6" s="4">
        <v>200</v>
      </c>
      <c r="D6" s="4">
        <v>1</v>
      </c>
      <c r="E6" s="4">
        <v>0.54</v>
      </c>
      <c r="F6" s="4">
        <f t="shared" si="0"/>
        <v>6.48</v>
      </c>
      <c r="G6" s="4">
        <f t="shared" si="1"/>
        <v>1555.2</v>
      </c>
      <c r="H6" s="4">
        <f>G6*'REFERENCE SHEET'!$D$4</f>
        <v>155.52000000000001</v>
      </c>
      <c r="I6" s="4">
        <f>G6*'REFERENCE SHEET'!$D$5</f>
        <v>0.44023046400000004</v>
      </c>
      <c r="J6" s="4">
        <f>I6*'REFERENCE SHEET'!$D$6</f>
        <v>7.9241483520000005</v>
      </c>
      <c r="K6" s="4">
        <v>12</v>
      </c>
      <c r="L6" s="4">
        <v>240</v>
      </c>
      <c r="M6" s="4">
        <f t="shared" si="2"/>
        <v>1555.2</v>
      </c>
      <c r="N6" s="4">
        <f t="shared" si="3"/>
        <v>155.52000000000001</v>
      </c>
      <c r="O6" s="4">
        <f t="shared" si="4"/>
        <v>0.44023046400000004</v>
      </c>
      <c r="P6" s="4">
        <f t="shared" si="5"/>
        <v>7.9241483520000005</v>
      </c>
    </row>
    <row r="7" spans="2:16" x14ac:dyDescent="0.25">
      <c r="B7" s="4" t="s">
        <v>304</v>
      </c>
      <c r="C7" s="4">
        <v>425</v>
      </c>
      <c r="D7" s="4">
        <v>4</v>
      </c>
      <c r="E7" s="4">
        <v>0.55300000000000005</v>
      </c>
      <c r="F7" s="4">
        <f t="shared" si="0"/>
        <v>6.636000000000001</v>
      </c>
      <c r="G7" s="4">
        <f t="shared" si="1"/>
        <v>1592.6400000000003</v>
      </c>
      <c r="H7" s="4">
        <f>G7*'REFERENCE SHEET'!$D$4</f>
        <v>159.26400000000004</v>
      </c>
      <c r="I7" s="4">
        <f>G7*'REFERENCE SHEET'!$D$5</f>
        <v>0.45082860480000009</v>
      </c>
      <c r="J7" s="4">
        <f>I7*'REFERENCE SHEET'!$D$6</f>
        <v>8.1149148864000011</v>
      </c>
      <c r="K7" s="4">
        <v>12</v>
      </c>
      <c r="L7" s="4">
        <v>240</v>
      </c>
      <c r="M7" s="4">
        <f t="shared" si="2"/>
        <v>6370.5600000000013</v>
      </c>
      <c r="N7" s="4">
        <f t="shared" si="3"/>
        <v>637.05600000000015</v>
      </c>
      <c r="O7" s="4">
        <f t="shared" si="4"/>
        <v>1.8033144192000004</v>
      </c>
      <c r="P7" s="4">
        <f t="shared" si="5"/>
        <v>32.459659545600005</v>
      </c>
    </row>
    <row r="8" spans="2:16" x14ac:dyDescent="0.25">
      <c r="B8" s="4" t="s">
        <v>305</v>
      </c>
      <c r="C8" s="4">
        <v>425</v>
      </c>
      <c r="D8" s="4">
        <v>1</v>
      </c>
      <c r="E8" s="4">
        <v>0.76300000000000001</v>
      </c>
      <c r="F8" s="4">
        <f t="shared" si="0"/>
        <v>9.1560000000000006</v>
      </c>
      <c r="G8" s="4">
        <f t="shared" si="1"/>
        <v>2197.44</v>
      </c>
      <c r="H8" s="4">
        <f>G8*'REFERENCE SHEET'!$D$4</f>
        <v>219.74400000000003</v>
      </c>
      <c r="I8" s="4">
        <f>G8*'REFERENCE SHEET'!$D$5</f>
        <v>0.62202934080000005</v>
      </c>
      <c r="J8" s="4">
        <f>I8*'REFERENCE SHEET'!$D$6</f>
        <v>11.196528134400001</v>
      </c>
      <c r="K8" s="4">
        <v>12</v>
      </c>
      <c r="L8" s="4">
        <v>240</v>
      </c>
      <c r="M8" s="4">
        <f t="shared" si="2"/>
        <v>2197.44</v>
      </c>
      <c r="N8" s="4">
        <f t="shared" si="3"/>
        <v>219.74400000000003</v>
      </c>
      <c r="O8" s="4">
        <f t="shared" si="4"/>
        <v>0.62202934080000005</v>
      </c>
      <c r="P8" s="4">
        <f t="shared" si="5"/>
        <v>11.196528134400001</v>
      </c>
    </row>
    <row r="9" spans="2:16" x14ac:dyDescent="0.25">
      <c r="B9" s="4" t="s">
        <v>307</v>
      </c>
      <c r="C9" s="4">
        <v>885</v>
      </c>
      <c r="D9" s="4">
        <v>21</v>
      </c>
      <c r="E9" s="4">
        <v>1.1319999999999999</v>
      </c>
      <c r="F9" s="4">
        <f t="shared" si="0"/>
        <v>13.584</v>
      </c>
      <c r="G9" s="4">
        <f t="shared" si="1"/>
        <v>3260.16</v>
      </c>
      <c r="H9" s="4">
        <f>G9*'REFERENCE SHEET'!$D$4</f>
        <v>326.01600000000002</v>
      </c>
      <c r="I9" s="4">
        <f>G9*'REFERENCE SHEET'!$D$5</f>
        <v>0.92285349120000004</v>
      </c>
      <c r="J9" s="4">
        <f>I9*'REFERENCE SHEET'!$D$6</f>
        <v>16.611362841600002</v>
      </c>
      <c r="K9" s="4">
        <v>12</v>
      </c>
      <c r="L9" s="4">
        <v>240</v>
      </c>
      <c r="M9" s="4">
        <f t="shared" si="2"/>
        <v>68463.360000000001</v>
      </c>
      <c r="N9" s="4">
        <f t="shared" si="3"/>
        <v>6846.3360000000002</v>
      </c>
      <c r="O9" s="4">
        <f t="shared" si="4"/>
        <v>19.379923315199999</v>
      </c>
      <c r="P9" s="4">
        <f t="shared" si="5"/>
        <v>348.83861967360002</v>
      </c>
    </row>
    <row r="10" spans="2:16" x14ac:dyDescent="0.25">
      <c r="M10" s="3">
        <f>SUM(M3:M9)</f>
        <v>193010.4</v>
      </c>
      <c r="N10" s="3">
        <f>SUM(N3:N9)</f>
        <v>19301.040000000005</v>
      </c>
      <c r="O10" s="3">
        <f>SUM(O3:O9)</f>
        <v>54.635453928000004</v>
      </c>
      <c r="P10" s="3">
        <f>SUM(P3:P9)</f>
        <v>983.43817070399996</v>
      </c>
    </row>
    <row r="13" spans="2:16" x14ac:dyDescent="0.25">
      <c r="B13" s="3" t="s">
        <v>319</v>
      </c>
      <c r="C13" s="12">
        <v>210000</v>
      </c>
    </row>
    <row r="14" spans="2:16" x14ac:dyDescent="0.25">
      <c r="B14" s="3" t="s">
        <v>339</v>
      </c>
      <c r="C14" s="3">
        <v>41</v>
      </c>
    </row>
    <row r="15" spans="2:16" x14ac:dyDescent="0.25">
      <c r="B15" s="3" t="s">
        <v>340</v>
      </c>
      <c r="C15" s="3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R152"/>
  <sheetViews>
    <sheetView topLeftCell="A127" workbookViewId="0">
      <selection activeCell="A4" sqref="A4"/>
    </sheetView>
  </sheetViews>
  <sheetFormatPr defaultColWidth="8.85546875" defaultRowHeight="15" x14ac:dyDescent="0.25"/>
  <cols>
    <col min="1" max="1" width="17.85546875" style="3" customWidth="1"/>
    <col min="2" max="2" width="6.42578125" style="3" bestFit="1" customWidth="1"/>
    <col min="3" max="3" width="31" style="3" bestFit="1" customWidth="1"/>
    <col min="4" max="4" width="20.5703125" style="3" bestFit="1" customWidth="1"/>
    <col min="5" max="5" width="24.140625" style="3" bestFit="1" customWidth="1"/>
    <col min="6" max="6" width="35.140625" style="3" bestFit="1" customWidth="1"/>
    <col min="7" max="7" width="13.5703125" style="3" bestFit="1" customWidth="1"/>
    <col min="8" max="8" width="11.7109375" style="3" bestFit="1" customWidth="1"/>
    <col min="9" max="9" width="9.5703125" style="3" bestFit="1" customWidth="1"/>
    <col min="10" max="10" width="10.140625" style="3" bestFit="1" customWidth="1"/>
    <col min="11" max="11" width="14.85546875" style="3" bestFit="1" customWidth="1"/>
    <col min="12" max="12" width="12.5703125" style="3" bestFit="1" customWidth="1"/>
    <col min="13" max="13" width="10.42578125" style="3" bestFit="1" customWidth="1"/>
    <col min="14" max="14" width="14" style="3" bestFit="1" customWidth="1"/>
    <col min="15" max="15" width="17.140625" style="3" bestFit="1" customWidth="1"/>
    <col min="16" max="16" width="16.85546875" style="3" bestFit="1" customWidth="1"/>
    <col min="17" max="17" width="7.28515625" style="3" bestFit="1" customWidth="1"/>
    <col min="18" max="16384" width="8.85546875" style="3"/>
  </cols>
  <sheetData>
    <row r="4" spans="2:18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8</v>
      </c>
      <c r="G4" s="1" t="s">
        <v>4</v>
      </c>
      <c r="H4" s="1" t="s">
        <v>9</v>
      </c>
      <c r="I4" s="13" t="s">
        <v>10</v>
      </c>
      <c r="J4" s="13" t="s">
        <v>11</v>
      </c>
      <c r="K4" s="14" t="s">
        <v>12</v>
      </c>
      <c r="L4" s="5" t="s">
        <v>13</v>
      </c>
      <c r="M4" s="5" t="s">
        <v>14</v>
      </c>
      <c r="N4" s="5" t="s">
        <v>15</v>
      </c>
      <c r="O4" s="1" t="s">
        <v>16</v>
      </c>
      <c r="P4" s="1" t="s">
        <v>17</v>
      </c>
      <c r="Q4" s="1" t="s">
        <v>18</v>
      </c>
      <c r="R4" s="1" t="s">
        <v>292</v>
      </c>
    </row>
    <row r="5" spans="2:18" x14ac:dyDescent="0.25">
      <c r="B5" s="7" t="s">
        <v>19</v>
      </c>
      <c r="C5" s="7" t="s">
        <v>20</v>
      </c>
      <c r="D5" s="7" t="s">
        <v>21</v>
      </c>
      <c r="E5" s="7" t="s">
        <v>22</v>
      </c>
      <c r="F5" s="7" t="s">
        <v>22</v>
      </c>
      <c r="G5" s="7">
        <v>1000</v>
      </c>
      <c r="H5" s="7">
        <v>3.1199999999999997</v>
      </c>
      <c r="I5" s="8">
        <f>H5*Q5</f>
        <v>74.88</v>
      </c>
      <c r="J5" s="8">
        <f>I5*R5</f>
        <v>27331.199999999997</v>
      </c>
      <c r="K5" s="8">
        <f>J5*'REFERENCE SHEET'!$D$4</f>
        <v>2733.12</v>
      </c>
      <c r="L5" s="8">
        <f>J5*'REFERENCE SHEET'!$D$5</f>
        <v>7.7366427839999998</v>
      </c>
      <c r="M5" s="8">
        <f>L5*'REFERENCE SHEET'!$D$6</f>
        <v>139.25957011200001</v>
      </c>
      <c r="N5" s="8">
        <v>2949.259502592</v>
      </c>
      <c r="O5" s="7">
        <v>75</v>
      </c>
      <c r="P5" s="6"/>
      <c r="Q5" s="6">
        <v>24</v>
      </c>
      <c r="R5" s="4">
        <v>365</v>
      </c>
    </row>
    <row r="6" spans="2:18" x14ac:dyDescent="0.25">
      <c r="B6" s="7" t="s">
        <v>23</v>
      </c>
      <c r="C6" s="7" t="s">
        <v>24</v>
      </c>
      <c r="D6" s="7" t="s">
        <v>21</v>
      </c>
      <c r="E6" s="7" t="s">
        <v>25</v>
      </c>
      <c r="F6" s="7" t="s">
        <v>26</v>
      </c>
      <c r="G6" s="7">
        <v>1000</v>
      </c>
      <c r="H6" s="7">
        <v>2.7266666666666666</v>
      </c>
      <c r="I6" s="8">
        <f>H6*Q6</f>
        <v>65.44</v>
      </c>
      <c r="J6" s="8">
        <f>I6*R6</f>
        <v>23885.599999999999</v>
      </c>
      <c r="K6" s="8">
        <f>J6*'REFERENCE SHEET'!$D$4</f>
        <v>2388.56</v>
      </c>
      <c r="L6" s="8">
        <f>J6*'REFERENCE SHEET'!$D$5</f>
        <v>6.7612967919999996</v>
      </c>
      <c r="M6" s="8">
        <f>L6*'REFERENCE SHEET'!$D$6</f>
        <v>121.70334225599998</v>
      </c>
      <c r="N6" s="8">
        <v>2577.4511464960001</v>
      </c>
      <c r="O6" s="7">
        <v>65</v>
      </c>
      <c r="P6" s="6"/>
      <c r="Q6" s="6">
        <v>24</v>
      </c>
      <c r="R6" s="4">
        <v>365</v>
      </c>
    </row>
    <row r="7" spans="2:18" x14ac:dyDescent="0.25">
      <c r="B7" s="7" t="s">
        <v>27</v>
      </c>
      <c r="C7" s="7" t="s">
        <v>24</v>
      </c>
      <c r="D7" s="7" t="s">
        <v>21</v>
      </c>
      <c r="E7" s="7" t="s">
        <v>25</v>
      </c>
      <c r="F7" s="7" t="s">
        <v>26</v>
      </c>
      <c r="G7" s="7">
        <v>1000</v>
      </c>
      <c r="H7" s="7">
        <v>2.7266666666666666</v>
      </c>
      <c r="I7" s="8">
        <f t="shared" ref="I7:I70" si="0">H7*Q7</f>
        <v>65.44</v>
      </c>
      <c r="J7" s="8">
        <f t="shared" ref="J7:J70" si="1">I7*R7</f>
        <v>23885.599999999999</v>
      </c>
      <c r="K7" s="8">
        <f>J7*'REFERENCE SHEET'!$D$4</f>
        <v>2388.56</v>
      </c>
      <c r="L7" s="8">
        <f>J7*'REFERENCE SHEET'!$D$5</f>
        <v>6.7612967919999996</v>
      </c>
      <c r="M7" s="8">
        <f>L7*'REFERENCE SHEET'!$D$6</f>
        <v>121.70334225599998</v>
      </c>
      <c r="N7" s="8">
        <v>2577.4511464960001</v>
      </c>
      <c r="O7" s="7">
        <v>65</v>
      </c>
      <c r="P7" s="6"/>
      <c r="Q7" s="6">
        <v>24</v>
      </c>
      <c r="R7" s="4">
        <v>365</v>
      </c>
    </row>
    <row r="8" spans="2:18" x14ac:dyDescent="0.25">
      <c r="B8" s="7" t="s">
        <v>28</v>
      </c>
      <c r="C8" s="7" t="s">
        <v>24</v>
      </c>
      <c r="D8" s="7" t="s">
        <v>21</v>
      </c>
      <c r="E8" s="7" t="s">
        <v>29</v>
      </c>
      <c r="F8" s="7" t="s">
        <v>26</v>
      </c>
      <c r="G8" s="7">
        <v>534</v>
      </c>
      <c r="H8" s="7">
        <v>1.6860465116279071</v>
      </c>
      <c r="I8" s="8">
        <f t="shared" si="0"/>
        <v>40.465116279069768</v>
      </c>
      <c r="J8" s="8">
        <f t="shared" si="1"/>
        <v>14769.767441860466</v>
      </c>
      <c r="K8" s="8">
        <f>J8*'REFERENCE SHEET'!$D$4</f>
        <v>1476.9767441860467</v>
      </c>
      <c r="L8" s="8">
        <f>J8*'REFERENCE SHEET'!$D$5</f>
        <v>4.1808780697674424</v>
      </c>
      <c r="M8" s="8">
        <f>L8*'REFERENCE SHEET'!$D$6</f>
        <v>75.255805255813968</v>
      </c>
      <c r="N8" s="8">
        <v>1593.7784282790699</v>
      </c>
      <c r="O8" s="7">
        <v>60</v>
      </c>
      <c r="P8" s="6"/>
      <c r="Q8" s="6">
        <v>24</v>
      </c>
      <c r="R8" s="4">
        <v>365</v>
      </c>
    </row>
    <row r="9" spans="2:18" x14ac:dyDescent="0.25">
      <c r="B9" s="7" t="s">
        <v>30</v>
      </c>
      <c r="C9" s="7" t="s">
        <v>5</v>
      </c>
      <c r="D9" s="7" t="s">
        <v>31</v>
      </c>
      <c r="E9" s="7" t="s">
        <v>32</v>
      </c>
      <c r="F9" s="7" t="s">
        <v>26</v>
      </c>
      <c r="G9" s="7">
        <v>425</v>
      </c>
      <c r="H9" s="7">
        <v>0.33306122448979597</v>
      </c>
      <c r="I9" s="8">
        <f t="shared" si="0"/>
        <v>7.9934693877551037</v>
      </c>
      <c r="J9" s="8">
        <f t="shared" si="1"/>
        <v>2917.6163265306127</v>
      </c>
      <c r="K9" s="8">
        <f>J9*'REFERENCE SHEET'!$D$4</f>
        <v>291.76163265306127</v>
      </c>
      <c r="L9" s="8">
        <f>J9*'REFERENCE SHEET'!$D$5</f>
        <v>0.82588965355102062</v>
      </c>
      <c r="M9" s="8">
        <f>L9*'REFERENCE SHEET'!$D$6</f>
        <v>14.866013763918371</v>
      </c>
      <c r="N9" s="8">
        <v>314.83460938187761</v>
      </c>
      <c r="O9" s="7">
        <v>45</v>
      </c>
      <c r="P9" s="6"/>
      <c r="Q9" s="6">
        <v>24</v>
      </c>
      <c r="R9" s="4">
        <v>365</v>
      </c>
    </row>
    <row r="10" spans="2:18" x14ac:dyDescent="0.25">
      <c r="B10" s="7" t="s">
        <v>33</v>
      </c>
      <c r="C10" s="7" t="s">
        <v>34</v>
      </c>
      <c r="D10" s="7" t="s">
        <v>35</v>
      </c>
      <c r="E10" s="7" t="s">
        <v>36</v>
      </c>
      <c r="F10" s="7" t="s">
        <v>26</v>
      </c>
      <c r="G10" s="7">
        <v>100</v>
      </c>
      <c r="H10" s="7">
        <v>0.63544303797468349</v>
      </c>
      <c r="I10" s="8">
        <f t="shared" si="0"/>
        <v>15.250632911392405</v>
      </c>
      <c r="J10" s="8">
        <f t="shared" si="1"/>
        <v>5566.4810126582279</v>
      </c>
      <c r="K10" s="8">
        <f>J10*'REFERENCE SHEET'!$D$4</f>
        <v>556.64810126582279</v>
      </c>
      <c r="L10" s="8">
        <f>J10*'REFERENCE SHEET'!$D$5</f>
        <v>1.5757037802531646</v>
      </c>
      <c r="M10" s="8">
        <f>L10*'REFERENCE SHEET'!$D$6</f>
        <v>28.362668044556962</v>
      </c>
      <c r="N10" s="8">
        <v>600.6687237508861</v>
      </c>
      <c r="O10" s="7">
        <v>75</v>
      </c>
      <c r="P10" s="6"/>
      <c r="Q10" s="6">
        <v>24</v>
      </c>
      <c r="R10" s="4">
        <v>365</v>
      </c>
    </row>
    <row r="11" spans="2:18" x14ac:dyDescent="0.25">
      <c r="B11" s="7" t="s">
        <v>37</v>
      </c>
      <c r="C11" s="7" t="s">
        <v>20</v>
      </c>
      <c r="D11" s="7" t="s">
        <v>35</v>
      </c>
      <c r="E11" s="7" t="s">
        <v>38</v>
      </c>
      <c r="F11" s="7" t="s">
        <v>26</v>
      </c>
      <c r="G11" s="7">
        <v>100</v>
      </c>
      <c r="H11" s="7">
        <v>0.33799126637554594</v>
      </c>
      <c r="I11" s="8">
        <f t="shared" si="0"/>
        <v>8.1117903930131021</v>
      </c>
      <c r="J11" s="8">
        <f t="shared" si="1"/>
        <v>2960.8034934497823</v>
      </c>
      <c r="K11" s="8">
        <f>J11*'REFERENCE SHEET'!$D$4</f>
        <v>296.08034934497823</v>
      </c>
      <c r="L11" s="8">
        <f>J11*'REFERENCE SHEET'!$D$5</f>
        <v>0.83811464489082987</v>
      </c>
      <c r="M11" s="8">
        <f>L11*'REFERENCE SHEET'!$D$6</f>
        <v>15.086063608034937</v>
      </c>
      <c r="N11" s="8">
        <v>319.49485709973806</v>
      </c>
      <c r="O11" s="7">
        <v>45</v>
      </c>
      <c r="P11" s="6"/>
      <c r="Q11" s="6">
        <v>24</v>
      </c>
      <c r="R11" s="4">
        <v>365</v>
      </c>
    </row>
    <row r="12" spans="2:18" x14ac:dyDescent="0.25">
      <c r="B12" s="7" t="s">
        <v>39</v>
      </c>
      <c r="C12" s="7" t="s">
        <v>34</v>
      </c>
      <c r="D12" s="7" t="s">
        <v>35</v>
      </c>
      <c r="E12" s="7" t="s">
        <v>38</v>
      </c>
      <c r="F12" s="7" t="s">
        <v>26</v>
      </c>
      <c r="G12" s="7">
        <v>200</v>
      </c>
      <c r="H12" s="7">
        <v>0.33799126637554594</v>
      </c>
      <c r="I12" s="8">
        <f t="shared" si="0"/>
        <v>8.1117903930131021</v>
      </c>
      <c r="J12" s="8">
        <f t="shared" si="1"/>
        <v>2960.8034934497823</v>
      </c>
      <c r="K12" s="8">
        <f>J12*'REFERENCE SHEET'!$D$4</f>
        <v>296.08034934497823</v>
      </c>
      <c r="L12" s="8">
        <f>J12*'REFERENCE SHEET'!$D$5</f>
        <v>0.83811464489082987</v>
      </c>
      <c r="M12" s="8">
        <f>L12*'REFERENCE SHEET'!$D$6</f>
        <v>15.086063608034937</v>
      </c>
      <c r="N12" s="8">
        <v>319.49485709973806</v>
      </c>
      <c r="O12" s="7">
        <v>75</v>
      </c>
      <c r="P12" s="6"/>
      <c r="Q12" s="6">
        <v>24</v>
      </c>
      <c r="R12" s="4">
        <v>365</v>
      </c>
    </row>
    <row r="13" spans="2:18" x14ac:dyDescent="0.25">
      <c r="B13" s="7" t="s">
        <v>40</v>
      </c>
      <c r="C13" s="7" t="s">
        <v>34</v>
      </c>
      <c r="D13" s="7" t="s">
        <v>35</v>
      </c>
      <c r="E13" s="7">
        <v>20.16</v>
      </c>
      <c r="F13" s="7" t="s">
        <v>26</v>
      </c>
      <c r="G13" s="7">
        <v>200</v>
      </c>
      <c r="H13" s="7">
        <v>1.0085714285714285</v>
      </c>
      <c r="I13" s="8">
        <f t="shared" si="0"/>
        <v>24.205714285714283</v>
      </c>
      <c r="J13" s="8">
        <f t="shared" si="1"/>
        <v>8835.085714285713</v>
      </c>
      <c r="K13" s="8">
        <f>J13*'REFERENCE SHEET'!$D$4</f>
        <v>883.50857142857137</v>
      </c>
      <c r="L13" s="8">
        <f>J13*'REFERENCE SHEET'!$D$5</f>
        <v>2.5009477131428568</v>
      </c>
      <c r="M13" s="8">
        <f>L13*'REFERENCE SHEET'!$D$6</f>
        <v>45.017058836571422</v>
      </c>
      <c r="N13" s="8">
        <v>953.37784287085708</v>
      </c>
      <c r="O13" s="7">
        <v>75</v>
      </c>
      <c r="P13" s="6"/>
      <c r="Q13" s="6">
        <v>24</v>
      </c>
      <c r="R13" s="4">
        <v>365</v>
      </c>
    </row>
    <row r="14" spans="2:18" x14ac:dyDescent="0.25">
      <c r="B14" s="7" t="s">
        <v>41</v>
      </c>
      <c r="C14" s="7" t="s">
        <v>5</v>
      </c>
      <c r="D14" s="7" t="s">
        <v>21</v>
      </c>
      <c r="E14" s="7" t="s">
        <v>42</v>
      </c>
      <c r="F14" s="7" t="s">
        <v>43</v>
      </c>
      <c r="G14" s="7">
        <v>1000</v>
      </c>
      <c r="H14" s="7">
        <v>1.9214723926380366</v>
      </c>
      <c r="I14" s="8">
        <f t="shared" si="0"/>
        <v>46.11533742331288</v>
      </c>
      <c r="J14" s="8">
        <f t="shared" si="1"/>
        <v>16832.098159509202</v>
      </c>
      <c r="K14" s="8">
        <f>J14*'REFERENCE SHEET'!$D$4</f>
        <v>1683.2098159509203</v>
      </c>
      <c r="L14" s="8">
        <f>J14*'REFERENCE SHEET'!$D$5</f>
        <v>4.7646620260122701</v>
      </c>
      <c r="M14" s="8">
        <f>L14*'REFERENCE SHEET'!$D$6</f>
        <v>85.763916468220856</v>
      </c>
      <c r="N14" s="8">
        <v>1816.3207413320247</v>
      </c>
      <c r="O14" s="7">
        <v>64</v>
      </c>
      <c r="P14" s="6"/>
      <c r="Q14" s="6">
        <v>24</v>
      </c>
      <c r="R14" s="4">
        <v>365</v>
      </c>
    </row>
    <row r="15" spans="2:18" x14ac:dyDescent="0.25">
      <c r="B15" s="7" t="s">
        <v>44</v>
      </c>
      <c r="C15" s="7" t="s">
        <v>45</v>
      </c>
      <c r="D15" s="7" t="s">
        <v>35</v>
      </c>
      <c r="E15" s="7" t="s">
        <v>46</v>
      </c>
      <c r="F15" s="7" t="s">
        <v>46</v>
      </c>
      <c r="G15" s="7">
        <v>450</v>
      </c>
      <c r="H15" s="7">
        <v>0.39666666666666667</v>
      </c>
      <c r="I15" s="8">
        <f t="shared" si="0"/>
        <v>3.1733333333333333</v>
      </c>
      <c r="J15" s="8">
        <f t="shared" si="1"/>
        <v>1158.2666666666667</v>
      </c>
      <c r="K15" s="8">
        <f>J15*'REFERENCE SHEET'!$D$4</f>
        <v>115.82666666666667</v>
      </c>
      <c r="L15" s="8">
        <f>J15*'REFERENCE SHEET'!$D$5</f>
        <v>0.32787054533333332</v>
      </c>
      <c r="M15" s="8">
        <f>L15*'REFERENCE SHEET'!$D$6</f>
        <v>5.9016698160000001</v>
      </c>
      <c r="N15" s="8">
        <v>375</v>
      </c>
      <c r="O15" s="6">
        <v>55</v>
      </c>
      <c r="P15" s="6"/>
      <c r="Q15" s="6">
        <v>8</v>
      </c>
      <c r="R15" s="4">
        <v>365</v>
      </c>
    </row>
    <row r="16" spans="2:18" x14ac:dyDescent="0.25">
      <c r="B16" s="7" t="s">
        <v>47</v>
      </c>
      <c r="C16" s="7" t="s">
        <v>5</v>
      </c>
      <c r="D16" s="7" t="s">
        <v>48</v>
      </c>
      <c r="E16" s="7" t="s">
        <v>49</v>
      </c>
      <c r="F16" s="7" t="s">
        <v>50</v>
      </c>
      <c r="G16" s="7">
        <v>1000</v>
      </c>
      <c r="H16" s="7">
        <v>0.91</v>
      </c>
      <c r="I16" s="8">
        <f t="shared" si="0"/>
        <v>21.84</v>
      </c>
      <c r="J16" s="8">
        <f t="shared" si="1"/>
        <v>7971.6</v>
      </c>
      <c r="K16" s="8">
        <f>J16*'REFERENCE SHEET'!$D$4</f>
        <v>797.16000000000008</v>
      </c>
      <c r="L16" s="8">
        <f>J16*'REFERENCE SHEET'!$D$5</f>
        <v>2.2565208120000002</v>
      </c>
      <c r="M16" s="8">
        <f>L16*'REFERENCE SHEET'!$D$6</f>
        <v>40.617374616000006</v>
      </c>
      <c r="N16" s="8">
        <v>860.20068825600003</v>
      </c>
      <c r="O16" s="6">
        <v>40</v>
      </c>
      <c r="P16" s="6"/>
      <c r="Q16" s="6">
        <v>24</v>
      </c>
      <c r="R16" s="4">
        <v>365</v>
      </c>
    </row>
    <row r="17" spans="2:18" x14ac:dyDescent="0.25">
      <c r="B17" s="6" t="s">
        <v>51</v>
      </c>
      <c r="C17" s="6" t="s">
        <v>20</v>
      </c>
      <c r="D17" s="6" t="s">
        <v>35</v>
      </c>
      <c r="E17" s="6" t="s">
        <v>52</v>
      </c>
      <c r="F17" s="6" t="s">
        <v>53</v>
      </c>
      <c r="G17" s="6">
        <v>100</v>
      </c>
      <c r="H17" s="7">
        <v>0.17818181818181819</v>
      </c>
      <c r="I17" s="8">
        <f t="shared" si="0"/>
        <v>4.2763636363636364</v>
      </c>
      <c r="J17" s="8">
        <f t="shared" si="1"/>
        <v>1560.8727272727272</v>
      </c>
      <c r="K17" s="8">
        <f>J17*'REFERENCE SHEET'!$D$4</f>
        <v>156.08727272727273</v>
      </c>
      <c r="L17" s="8">
        <f>J17*'REFERENCE SHEET'!$D$5</f>
        <v>0.4418362429090909</v>
      </c>
      <c r="M17" s="8">
        <f>L17*'REFERENCE SHEET'!$D$6</f>
        <v>7.9530523723636364</v>
      </c>
      <c r="N17" s="9">
        <v>168.43090399418182</v>
      </c>
      <c r="O17" s="6">
        <v>40</v>
      </c>
      <c r="P17" s="6" t="s">
        <v>54</v>
      </c>
      <c r="Q17" s="6">
        <v>24</v>
      </c>
      <c r="R17" s="4">
        <v>365</v>
      </c>
    </row>
    <row r="18" spans="2:18" x14ac:dyDescent="0.25">
      <c r="B18" s="6" t="s">
        <v>55</v>
      </c>
      <c r="C18" s="6" t="s">
        <v>20</v>
      </c>
      <c r="D18" s="6" t="s">
        <v>35</v>
      </c>
      <c r="E18" s="6" t="s">
        <v>56</v>
      </c>
      <c r="F18" s="6" t="s">
        <v>53</v>
      </c>
      <c r="G18" s="6">
        <v>200</v>
      </c>
      <c r="H18" s="7">
        <v>0.74819277108433735</v>
      </c>
      <c r="I18" s="8">
        <f t="shared" si="0"/>
        <v>17.956626506024097</v>
      </c>
      <c r="J18" s="8">
        <f t="shared" si="1"/>
        <v>6554.1686746987953</v>
      </c>
      <c r="K18" s="8">
        <f>J18*'REFERENCE SHEET'!$D$4</f>
        <v>655.41686746987955</v>
      </c>
      <c r="L18" s="8">
        <f>J18*'REFERENCE SHEET'!$D$5</f>
        <v>1.8552885267469881</v>
      </c>
      <c r="M18" s="8">
        <f>L18*'REFERENCE SHEET'!$D$6</f>
        <v>33.395193481445787</v>
      </c>
      <c r="N18" s="9">
        <v>707.24828201638559</v>
      </c>
      <c r="O18" s="6">
        <v>60</v>
      </c>
      <c r="P18" s="6"/>
      <c r="Q18" s="6">
        <v>24</v>
      </c>
      <c r="R18" s="4">
        <v>365</v>
      </c>
    </row>
    <row r="19" spans="2:18" x14ac:dyDescent="0.25">
      <c r="B19" s="6" t="s">
        <v>57</v>
      </c>
      <c r="C19" s="6" t="s">
        <v>20</v>
      </c>
      <c r="D19" s="6" t="s">
        <v>35</v>
      </c>
      <c r="E19" s="6" t="s">
        <v>58</v>
      </c>
      <c r="F19" s="6" t="s">
        <v>53</v>
      </c>
      <c r="G19" s="6">
        <v>100</v>
      </c>
      <c r="H19" s="7">
        <v>0.501</v>
      </c>
      <c r="I19" s="8">
        <f t="shared" si="0"/>
        <v>12.024000000000001</v>
      </c>
      <c r="J19" s="8">
        <f t="shared" si="1"/>
        <v>4388.76</v>
      </c>
      <c r="K19" s="8">
        <f>J19*'REFERENCE SHEET'!$D$4</f>
        <v>438.87600000000003</v>
      </c>
      <c r="L19" s="8">
        <f>J19*'REFERENCE SHEET'!$D$5</f>
        <v>1.2423262932000001</v>
      </c>
      <c r="M19" s="8">
        <f>L19*'REFERENCE SHEET'!$D$6</f>
        <v>22.361873277600001</v>
      </c>
      <c r="N19" s="9">
        <v>473.58301628160001</v>
      </c>
      <c r="O19" s="6">
        <v>75</v>
      </c>
      <c r="P19" s="6"/>
      <c r="Q19" s="6">
        <v>24</v>
      </c>
      <c r="R19" s="4">
        <v>365</v>
      </c>
    </row>
    <row r="20" spans="2:18" x14ac:dyDescent="0.25">
      <c r="B20" s="6" t="s">
        <v>59</v>
      </c>
      <c r="C20" s="6" t="s">
        <v>60</v>
      </c>
      <c r="D20" s="6" t="s">
        <v>35</v>
      </c>
      <c r="E20" s="6" t="s">
        <v>61</v>
      </c>
      <c r="F20" s="6" t="s">
        <v>53</v>
      </c>
      <c r="G20" s="6">
        <v>100</v>
      </c>
      <c r="H20" s="7">
        <v>0.501</v>
      </c>
      <c r="I20" s="8">
        <f t="shared" si="0"/>
        <v>12.024000000000001</v>
      </c>
      <c r="J20" s="8">
        <f t="shared" si="1"/>
        <v>4388.76</v>
      </c>
      <c r="K20" s="8">
        <f>J20*'REFERENCE SHEET'!$D$4</f>
        <v>438.87600000000003</v>
      </c>
      <c r="L20" s="8">
        <f>J20*'REFERENCE SHEET'!$D$5</f>
        <v>1.2423262932000001</v>
      </c>
      <c r="M20" s="8">
        <f>L20*'REFERENCE SHEET'!$D$6</f>
        <v>22.361873277600001</v>
      </c>
      <c r="N20" s="9">
        <v>473.58301628160001</v>
      </c>
      <c r="O20" s="6">
        <v>75</v>
      </c>
      <c r="P20" s="6"/>
      <c r="Q20" s="6">
        <v>24</v>
      </c>
      <c r="R20" s="4">
        <v>365</v>
      </c>
    </row>
    <row r="21" spans="2:18" x14ac:dyDescent="0.25">
      <c r="B21" s="6" t="s">
        <v>62</v>
      </c>
      <c r="C21" s="6" t="s">
        <v>20</v>
      </c>
      <c r="D21" s="6" t="s">
        <v>35</v>
      </c>
      <c r="E21" s="6" t="s">
        <v>63</v>
      </c>
      <c r="F21" s="6" t="s">
        <v>53</v>
      </c>
      <c r="G21" s="6">
        <v>100</v>
      </c>
      <c r="H21" s="7">
        <v>0.51096774193548389</v>
      </c>
      <c r="I21" s="8">
        <f t="shared" si="0"/>
        <v>12.263225806451613</v>
      </c>
      <c r="J21" s="8">
        <f t="shared" si="1"/>
        <v>4476.0774193548386</v>
      </c>
      <c r="K21" s="8">
        <f>J21*'REFERENCE SHEET'!$D$4</f>
        <v>447.60774193548389</v>
      </c>
      <c r="L21" s="8">
        <f>J21*'REFERENCE SHEET'!$D$5</f>
        <v>1.2670432350967742</v>
      </c>
      <c r="M21" s="8">
        <f>L21*'REFERENCE SHEET'!$D$6</f>
        <v>22.806778231741937</v>
      </c>
      <c r="N21" s="9">
        <v>483.00527834012905</v>
      </c>
      <c r="O21" s="6">
        <v>70</v>
      </c>
      <c r="P21" s="6"/>
      <c r="Q21" s="6">
        <v>24</v>
      </c>
      <c r="R21" s="4">
        <v>365</v>
      </c>
    </row>
    <row r="22" spans="2:18" x14ac:dyDescent="0.25">
      <c r="B22" s="6" t="s">
        <v>64</v>
      </c>
      <c r="C22" s="6" t="s">
        <v>20</v>
      </c>
      <c r="D22" s="6" t="s">
        <v>35</v>
      </c>
      <c r="E22" s="6" t="s">
        <v>65</v>
      </c>
      <c r="F22" s="6" t="s">
        <v>66</v>
      </c>
      <c r="G22" s="6">
        <v>191</v>
      </c>
      <c r="H22" s="7">
        <v>0.45333333333333337</v>
      </c>
      <c r="I22" s="8">
        <f t="shared" si="0"/>
        <v>7.706666666666667</v>
      </c>
      <c r="J22" s="8">
        <f t="shared" si="1"/>
        <v>2812.9333333333334</v>
      </c>
      <c r="K22" s="8">
        <f>J22*'REFERENCE SHEET'!$D$4</f>
        <v>281.29333333333335</v>
      </c>
      <c r="L22" s="8">
        <f>J22*'REFERENCE SHEET'!$D$5</f>
        <v>0.79625703866666675</v>
      </c>
      <c r="M22" s="8">
        <f>L22*'REFERENCE SHEET'!$D$6</f>
        <v>14.332626696000002</v>
      </c>
      <c r="N22" s="9">
        <v>428.48</v>
      </c>
      <c r="O22" s="6">
        <v>75</v>
      </c>
      <c r="P22" s="6" t="s">
        <v>54</v>
      </c>
      <c r="Q22" s="6">
        <v>17</v>
      </c>
      <c r="R22" s="4">
        <v>365</v>
      </c>
    </row>
    <row r="23" spans="2:18" x14ac:dyDescent="0.25">
      <c r="B23" s="6" t="s">
        <v>67</v>
      </c>
      <c r="C23" s="6" t="s">
        <v>20</v>
      </c>
      <c r="D23" s="6" t="s">
        <v>35</v>
      </c>
      <c r="E23" s="6" t="s">
        <v>68</v>
      </c>
      <c r="F23" s="6" t="s">
        <v>66</v>
      </c>
      <c r="G23" s="6">
        <v>191</v>
      </c>
      <c r="H23" s="7">
        <v>0.45333333333333337</v>
      </c>
      <c r="I23" s="8">
        <f t="shared" si="0"/>
        <v>7.706666666666667</v>
      </c>
      <c r="J23" s="8">
        <f t="shared" si="1"/>
        <v>2812.9333333333334</v>
      </c>
      <c r="K23" s="8">
        <f>J23*'REFERENCE SHEET'!$D$4</f>
        <v>281.29333333333335</v>
      </c>
      <c r="L23" s="8">
        <f>J23*'REFERENCE SHEET'!$D$5</f>
        <v>0.79625703866666675</v>
      </c>
      <c r="M23" s="8">
        <f>L23*'REFERENCE SHEET'!$D$6</f>
        <v>14.332626696000002</v>
      </c>
      <c r="N23" s="9">
        <v>428.48</v>
      </c>
      <c r="O23" s="6">
        <v>75</v>
      </c>
      <c r="P23" s="6" t="s">
        <v>54</v>
      </c>
      <c r="Q23" s="6">
        <v>17</v>
      </c>
      <c r="R23" s="4">
        <v>365</v>
      </c>
    </row>
    <row r="24" spans="2:18" x14ac:dyDescent="0.25">
      <c r="B24" s="6" t="s">
        <v>69</v>
      </c>
      <c r="C24" s="6" t="s">
        <v>20</v>
      </c>
      <c r="D24" s="6" t="s">
        <v>35</v>
      </c>
      <c r="E24" s="6" t="s">
        <v>70</v>
      </c>
      <c r="F24" s="6" t="s">
        <v>66</v>
      </c>
      <c r="G24" s="6">
        <v>191</v>
      </c>
      <c r="H24" s="7">
        <v>0.45333333333333337</v>
      </c>
      <c r="I24" s="8">
        <f t="shared" si="0"/>
        <v>7.706666666666667</v>
      </c>
      <c r="J24" s="8">
        <f t="shared" si="1"/>
        <v>2812.9333333333334</v>
      </c>
      <c r="K24" s="8">
        <f>J24*'REFERENCE SHEET'!$D$4</f>
        <v>281.29333333333335</v>
      </c>
      <c r="L24" s="8">
        <f>J24*'REFERENCE SHEET'!$D$5</f>
        <v>0.79625703866666675</v>
      </c>
      <c r="M24" s="8">
        <f>L24*'REFERENCE SHEET'!$D$6</f>
        <v>14.332626696000002</v>
      </c>
      <c r="N24" s="9">
        <v>428.48</v>
      </c>
      <c r="O24" s="6">
        <v>75</v>
      </c>
      <c r="P24" s="6" t="s">
        <v>54</v>
      </c>
      <c r="Q24" s="6">
        <v>17</v>
      </c>
      <c r="R24" s="4">
        <v>365</v>
      </c>
    </row>
    <row r="25" spans="2:18" x14ac:dyDescent="0.25">
      <c r="B25" s="6" t="s">
        <v>71</v>
      </c>
      <c r="C25" s="6" t="s">
        <v>20</v>
      </c>
      <c r="D25" s="6" t="s">
        <v>35</v>
      </c>
      <c r="E25" s="6" t="s">
        <v>70</v>
      </c>
      <c r="F25" s="6" t="s">
        <v>66</v>
      </c>
      <c r="G25" s="6">
        <v>191</v>
      </c>
      <c r="H25" s="7">
        <v>0.45333333333333337</v>
      </c>
      <c r="I25" s="8">
        <f t="shared" si="0"/>
        <v>7.706666666666667</v>
      </c>
      <c r="J25" s="8">
        <f t="shared" si="1"/>
        <v>2812.9333333333334</v>
      </c>
      <c r="K25" s="8">
        <f>J25*'REFERENCE SHEET'!$D$4</f>
        <v>281.29333333333335</v>
      </c>
      <c r="L25" s="8">
        <f>J25*'REFERENCE SHEET'!$D$5</f>
        <v>0.79625703866666675</v>
      </c>
      <c r="M25" s="8">
        <f>L25*'REFERENCE SHEET'!$D$6</f>
        <v>14.332626696000002</v>
      </c>
      <c r="N25" s="9">
        <v>428.48</v>
      </c>
      <c r="O25" s="6">
        <v>75</v>
      </c>
      <c r="P25" s="6" t="s">
        <v>54</v>
      </c>
      <c r="Q25" s="6">
        <v>17</v>
      </c>
      <c r="R25" s="4">
        <v>365</v>
      </c>
    </row>
    <row r="26" spans="2:18" x14ac:dyDescent="0.25">
      <c r="B26" s="6" t="s">
        <v>72</v>
      </c>
      <c r="C26" s="6" t="s">
        <v>20</v>
      </c>
      <c r="D26" s="6" t="s">
        <v>35</v>
      </c>
      <c r="E26" s="6" t="s">
        <v>73</v>
      </c>
      <c r="F26" s="6" t="s">
        <v>66</v>
      </c>
      <c r="G26" s="6">
        <v>191</v>
      </c>
      <c r="H26" s="7">
        <v>0.45333333333333337</v>
      </c>
      <c r="I26" s="8">
        <f t="shared" si="0"/>
        <v>7.706666666666667</v>
      </c>
      <c r="J26" s="8">
        <f t="shared" si="1"/>
        <v>2812.9333333333334</v>
      </c>
      <c r="K26" s="8">
        <f>J26*'REFERENCE SHEET'!$D$4</f>
        <v>281.29333333333335</v>
      </c>
      <c r="L26" s="8">
        <f>J26*'REFERENCE SHEET'!$D$5</f>
        <v>0.79625703866666675</v>
      </c>
      <c r="M26" s="8">
        <f>L26*'REFERENCE SHEET'!$D$6</f>
        <v>14.332626696000002</v>
      </c>
      <c r="N26" s="9">
        <v>428.48</v>
      </c>
      <c r="O26" s="6">
        <v>75</v>
      </c>
      <c r="P26" s="6" t="s">
        <v>54</v>
      </c>
      <c r="Q26" s="6">
        <v>17</v>
      </c>
      <c r="R26" s="4">
        <v>365</v>
      </c>
    </row>
    <row r="27" spans="2:18" x14ac:dyDescent="0.25">
      <c r="B27" s="6" t="s">
        <v>74</v>
      </c>
      <c r="C27" s="6" t="s">
        <v>20</v>
      </c>
      <c r="D27" s="6" t="s">
        <v>35</v>
      </c>
      <c r="E27" s="6" t="s">
        <v>73</v>
      </c>
      <c r="F27" s="6" t="s">
        <v>66</v>
      </c>
      <c r="G27" s="6">
        <v>191</v>
      </c>
      <c r="H27" s="7">
        <v>0.45333333333333337</v>
      </c>
      <c r="I27" s="8">
        <f t="shared" si="0"/>
        <v>7.706666666666667</v>
      </c>
      <c r="J27" s="8">
        <f t="shared" si="1"/>
        <v>2812.9333333333334</v>
      </c>
      <c r="K27" s="8">
        <f>J27*'REFERENCE SHEET'!$D$4</f>
        <v>281.29333333333335</v>
      </c>
      <c r="L27" s="8">
        <f>J27*'REFERENCE SHEET'!$D$5</f>
        <v>0.79625703866666675</v>
      </c>
      <c r="M27" s="8">
        <f>L27*'REFERENCE SHEET'!$D$6</f>
        <v>14.332626696000002</v>
      </c>
      <c r="N27" s="9">
        <v>428.48</v>
      </c>
      <c r="O27" s="6">
        <v>75</v>
      </c>
      <c r="P27" s="6" t="s">
        <v>54</v>
      </c>
      <c r="Q27" s="6">
        <v>17</v>
      </c>
      <c r="R27" s="4">
        <v>365</v>
      </c>
    </row>
    <row r="28" spans="2:18" x14ac:dyDescent="0.25">
      <c r="B28" s="6" t="s">
        <v>75</v>
      </c>
      <c r="C28" s="6" t="s">
        <v>20</v>
      </c>
      <c r="D28" s="6" t="s">
        <v>35</v>
      </c>
      <c r="E28" s="6" t="s">
        <v>76</v>
      </c>
      <c r="F28" s="6" t="s">
        <v>66</v>
      </c>
      <c r="G28" s="6">
        <v>191</v>
      </c>
      <c r="H28" s="7">
        <v>0.45333333333333337</v>
      </c>
      <c r="I28" s="8">
        <f t="shared" si="0"/>
        <v>7.706666666666667</v>
      </c>
      <c r="J28" s="8">
        <f t="shared" si="1"/>
        <v>2812.9333333333334</v>
      </c>
      <c r="K28" s="8">
        <f>J28*'REFERENCE SHEET'!$D$4</f>
        <v>281.29333333333335</v>
      </c>
      <c r="L28" s="8">
        <f>J28*'REFERENCE SHEET'!$D$5</f>
        <v>0.79625703866666675</v>
      </c>
      <c r="M28" s="8">
        <f>L28*'REFERENCE SHEET'!$D$6</f>
        <v>14.332626696000002</v>
      </c>
      <c r="N28" s="9">
        <v>428.48</v>
      </c>
      <c r="O28" s="6">
        <v>75</v>
      </c>
      <c r="P28" s="6" t="s">
        <v>54</v>
      </c>
      <c r="Q28" s="6">
        <v>17</v>
      </c>
      <c r="R28" s="4">
        <v>365</v>
      </c>
    </row>
    <row r="29" spans="2:18" x14ac:dyDescent="0.25">
      <c r="B29" s="6" t="s">
        <v>77</v>
      </c>
      <c r="C29" s="6" t="s">
        <v>20</v>
      </c>
      <c r="D29" s="6" t="s">
        <v>35</v>
      </c>
      <c r="E29" s="6" t="s">
        <v>76</v>
      </c>
      <c r="F29" s="6" t="s">
        <v>66</v>
      </c>
      <c r="G29" s="6">
        <v>191</v>
      </c>
      <c r="H29" s="7">
        <v>0.45333333333333337</v>
      </c>
      <c r="I29" s="8">
        <f t="shared" si="0"/>
        <v>7.706666666666667</v>
      </c>
      <c r="J29" s="8">
        <f t="shared" si="1"/>
        <v>2812.9333333333334</v>
      </c>
      <c r="K29" s="8">
        <f>J29*'REFERENCE SHEET'!$D$4</f>
        <v>281.29333333333335</v>
      </c>
      <c r="L29" s="8">
        <f>J29*'REFERENCE SHEET'!$D$5</f>
        <v>0.79625703866666675</v>
      </c>
      <c r="M29" s="8">
        <f>L29*'REFERENCE SHEET'!$D$6</f>
        <v>14.332626696000002</v>
      </c>
      <c r="N29" s="9">
        <v>428.48</v>
      </c>
      <c r="O29" s="6">
        <v>75</v>
      </c>
      <c r="P29" s="6" t="s">
        <v>54</v>
      </c>
      <c r="Q29" s="6">
        <v>17</v>
      </c>
      <c r="R29" s="4">
        <v>365</v>
      </c>
    </row>
    <row r="30" spans="2:18" x14ac:dyDescent="0.25">
      <c r="B30" s="6" t="s">
        <v>78</v>
      </c>
      <c r="C30" s="6" t="s">
        <v>20</v>
      </c>
      <c r="D30" s="6" t="s">
        <v>35</v>
      </c>
      <c r="E30" s="6" t="s">
        <v>79</v>
      </c>
      <c r="F30" s="6" t="s">
        <v>66</v>
      </c>
      <c r="G30" s="6">
        <v>191</v>
      </c>
      <c r="H30" s="7">
        <v>0.45333333333333337</v>
      </c>
      <c r="I30" s="8">
        <f t="shared" si="0"/>
        <v>7.706666666666667</v>
      </c>
      <c r="J30" s="8">
        <f t="shared" si="1"/>
        <v>2812.9333333333334</v>
      </c>
      <c r="K30" s="8">
        <f>J30*'REFERENCE SHEET'!$D$4</f>
        <v>281.29333333333335</v>
      </c>
      <c r="L30" s="8">
        <f>J30*'REFERENCE SHEET'!$D$5</f>
        <v>0.79625703866666675</v>
      </c>
      <c r="M30" s="8">
        <f>L30*'REFERENCE SHEET'!$D$6</f>
        <v>14.332626696000002</v>
      </c>
      <c r="N30" s="9">
        <v>428.48</v>
      </c>
      <c r="O30" s="6">
        <v>75</v>
      </c>
      <c r="P30" s="6" t="s">
        <v>54</v>
      </c>
      <c r="Q30" s="6">
        <v>17</v>
      </c>
      <c r="R30" s="4">
        <v>365</v>
      </c>
    </row>
    <row r="31" spans="2:18" x14ac:dyDescent="0.25">
      <c r="B31" s="6" t="s">
        <v>80</v>
      </c>
      <c r="C31" s="6" t="s">
        <v>20</v>
      </c>
      <c r="D31" s="6" t="s">
        <v>35</v>
      </c>
      <c r="E31" s="6" t="s">
        <v>81</v>
      </c>
      <c r="F31" s="6" t="s">
        <v>66</v>
      </c>
      <c r="G31" s="6">
        <v>191</v>
      </c>
      <c r="H31" s="7">
        <v>0.45333333333333337</v>
      </c>
      <c r="I31" s="8">
        <f t="shared" si="0"/>
        <v>7.706666666666667</v>
      </c>
      <c r="J31" s="8">
        <f t="shared" si="1"/>
        <v>2812.9333333333334</v>
      </c>
      <c r="K31" s="8">
        <f>J31*'REFERENCE SHEET'!$D$4</f>
        <v>281.29333333333335</v>
      </c>
      <c r="L31" s="8">
        <f>J31*'REFERENCE SHEET'!$D$5</f>
        <v>0.79625703866666675</v>
      </c>
      <c r="M31" s="8">
        <f>L31*'REFERENCE SHEET'!$D$6</f>
        <v>14.332626696000002</v>
      </c>
      <c r="N31" s="9">
        <v>428.48</v>
      </c>
      <c r="O31" s="6">
        <v>75</v>
      </c>
      <c r="P31" s="6" t="s">
        <v>54</v>
      </c>
      <c r="Q31" s="6">
        <v>17</v>
      </c>
      <c r="R31" s="4">
        <v>365</v>
      </c>
    </row>
    <row r="32" spans="2:18" x14ac:dyDescent="0.25">
      <c r="B32" s="6" t="s">
        <v>82</v>
      </c>
      <c r="C32" s="6" t="s">
        <v>20</v>
      </c>
      <c r="D32" s="6" t="s">
        <v>35</v>
      </c>
      <c r="E32" s="6" t="s">
        <v>83</v>
      </c>
      <c r="F32" s="6" t="s">
        <v>66</v>
      </c>
      <c r="G32" s="6">
        <v>191</v>
      </c>
      <c r="H32" s="7">
        <v>0.45333333333333337</v>
      </c>
      <c r="I32" s="8">
        <f t="shared" si="0"/>
        <v>7.706666666666667</v>
      </c>
      <c r="J32" s="8">
        <f t="shared" si="1"/>
        <v>2812.9333333333334</v>
      </c>
      <c r="K32" s="8">
        <f>J32*'REFERENCE SHEET'!$D$4</f>
        <v>281.29333333333335</v>
      </c>
      <c r="L32" s="8">
        <f>J32*'REFERENCE SHEET'!$D$5</f>
        <v>0.79625703866666675</v>
      </c>
      <c r="M32" s="8">
        <f>L32*'REFERENCE SHEET'!$D$6</f>
        <v>14.332626696000002</v>
      </c>
      <c r="N32" s="9">
        <v>428.48</v>
      </c>
      <c r="O32" s="6">
        <v>75</v>
      </c>
      <c r="P32" s="6" t="s">
        <v>54</v>
      </c>
      <c r="Q32" s="6">
        <v>17</v>
      </c>
      <c r="R32" s="4">
        <v>365</v>
      </c>
    </row>
    <row r="33" spans="2:18" x14ac:dyDescent="0.25">
      <c r="B33" s="6" t="s">
        <v>84</v>
      </c>
      <c r="C33" s="6" t="s">
        <v>20</v>
      </c>
      <c r="D33" s="6" t="s">
        <v>35</v>
      </c>
      <c r="E33" s="6" t="s">
        <v>83</v>
      </c>
      <c r="F33" s="6" t="s">
        <v>66</v>
      </c>
      <c r="G33" s="6">
        <v>191</v>
      </c>
      <c r="H33" s="7">
        <v>0.45333333333333337</v>
      </c>
      <c r="I33" s="8">
        <f t="shared" si="0"/>
        <v>7.706666666666667</v>
      </c>
      <c r="J33" s="8">
        <f t="shared" si="1"/>
        <v>2812.9333333333334</v>
      </c>
      <c r="K33" s="8">
        <f>J33*'REFERENCE SHEET'!$D$4</f>
        <v>281.29333333333335</v>
      </c>
      <c r="L33" s="8">
        <f>J33*'REFERENCE SHEET'!$D$5</f>
        <v>0.79625703866666675</v>
      </c>
      <c r="M33" s="8">
        <f>L33*'REFERENCE SHEET'!$D$6</f>
        <v>14.332626696000002</v>
      </c>
      <c r="N33" s="9">
        <v>428.48</v>
      </c>
      <c r="O33" s="6">
        <v>75</v>
      </c>
      <c r="P33" s="6" t="s">
        <v>54</v>
      </c>
      <c r="Q33" s="6">
        <v>17</v>
      </c>
      <c r="R33" s="4">
        <v>365</v>
      </c>
    </row>
    <row r="34" spans="2:18" x14ac:dyDescent="0.25">
      <c r="B34" s="6" t="s">
        <v>85</v>
      </c>
      <c r="C34" s="6" t="s">
        <v>20</v>
      </c>
      <c r="D34" s="6" t="s">
        <v>35</v>
      </c>
      <c r="E34" s="6" t="s">
        <v>86</v>
      </c>
      <c r="F34" s="6" t="s">
        <v>66</v>
      </c>
      <c r="G34" s="6">
        <v>191</v>
      </c>
      <c r="H34" s="7">
        <v>0.45333333333333337</v>
      </c>
      <c r="I34" s="8">
        <f t="shared" si="0"/>
        <v>7.706666666666667</v>
      </c>
      <c r="J34" s="8">
        <f t="shared" si="1"/>
        <v>2812.9333333333334</v>
      </c>
      <c r="K34" s="8">
        <f>J34*'REFERENCE SHEET'!$D$4</f>
        <v>281.29333333333335</v>
      </c>
      <c r="L34" s="8">
        <f>J34*'REFERENCE SHEET'!$D$5</f>
        <v>0.79625703866666675</v>
      </c>
      <c r="M34" s="8">
        <f>L34*'REFERENCE SHEET'!$D$6</f>
        <v>14.332626696000002</v>
      </c>
      <c r="N34" s="9">
        <v>428.48</v>
      </c>
      <c r="O34" s="6">
        <v>75</v>
      </c>
      <c r="P34" s="6" t="s">
        <v>54</v>
      </c>
      <c r="Q34" s="6">
        <v>17</v>
      </c>
      <c r="R34" s="4">
        <v>365</v>
      </c>
    </row>
    <row r="35" spans="2:18" x14ac:dyDescent="0.25">
      <c r="B35" s="6" t="s">
        <v>87</v>
      </c>
      <c r="C35" s="6" t="s">
        <v>20</v>
      </c>
      <c r="D35" s="6" t="s">
        <v>35</v>
      </c>
      <c r="E35" s="6" t="s">
        <v>86</v>
      </c>
      <c r="F35" s="6" t="s">
        <v>66</v>
      </c>
      <c r="G35" s="6">
        <v>191</v>
      </c>
      <c r="H35" s="7">
        <v>0.45333333333333337</v>
      </c>
      <c r="I35" s="8">
        <f t="shared" si="0"/>
        <v>7.706666666666667</v>
      </c>
      <c r="J35" s="8">
        <f t="shared" si="1"/>
        <v>2812.9333333333334</v>
      </c>
      <c r="K35" s="8">
        <f>J35*'REFERENCE SHEET'!$D$4</f>
        <v>281.29333333333335</v>
      </c>
      <c r="L35" s="8">
        <f>J35*'REFERENCE SHEET'!$D$5</f>
        <v>0.79625703866666675</v>
      </c>
      <c r="M35" s="8">
        <f>L35*'REFERENCE SHEET'!$D$6</f>
        <v>14.332626696000002</v>
      </c>
      <c r="N35" s="9">
        <v>428.48</v>
      </c>
      <c r="O35" s="6">
        <v>75</v>
      </c>
      <c r="P35" s="6" t="s">
        <v>54</v>
      </c>
      <c r="Q35" s="6">
        <v>17</v>
      </c>
      <c r="R35" s="4">
        <v>365</v>
      </c>
    </row>
    <row r="36" spans="2:18" x14ac:dyDescent="0.25">
      <c r="B36" s="6" t="s">
        <v>88</v>
      </c>
      <c r="C36" s="6" t="s">
        <v>20</v>
      </c>
      <c r="D36" s="6" t="s">
        <v>35</v>
      </c>
      <c r="E36" s="6" t="s">
        <v>89</v>
      </c>
      <c r="F36" s="6" t="s">
        <v>66</v>
      </c>
      <c r="G36" s="6">
        <v>191</v>
      </c>
      <c r="H36" s="7">
        <v>0.45333333333333337</v>
      </c>
      <c r="I36" s="8">
        <f t="shared" si="0"/>
        <v>7.706666666666667</v>
      </c>
      <c r="J36" s="8">
        <f t="shared" si="1"/>
        <v>2812.9333333333334</v>
      </c>
      <c r="K36" s="8">
        <f>J36*'REFERENCE SHEET'!$D$4</f>
        <v>281.29333333333335</v>
      </c>
      <c r="L36" s="8">
        <f>J36*'REFERENCE SHEET'!$D$5</f>
        <v>0.79625703866666675</v>
      </c>
      <c r="M36" s="8">
        <f>L36*'REFERENCE SHEET'!$D$6</f>
        <v>14.332626696000002</v>
      </c>
      <c r="N36" s="9">
        <v>428.48</v>
      </c>
      <c r="O36" s="6">
        <v>75</v>
      </c>
      <c r="P36" s="6" t="s">
        <v>54</v>
      </c>
      <c r="Q36" s="6">
        <v>17</v>
      </c>
      <c r="R36" s="4">
        <v>365</v>
      </c>
    </row>
    <row r="37" spans="2:18" x14ac:dyDescent="0.25">
      <c r="B37" s="6" t="s">
        <v>90</v>
      </c>
      <c r="C37" s="6" t="s">
        <v>20</v>
      </c>
      <c r="D37" s="6" t="s">
        <v>35</v>
      </c>
      <c r="E37" s="6" t="s">
        <v>89</v>
      </c>
      <c r="F37" s="6" t="s">
        <v>66</v>
      </c>
      <c r="G37" s="6">
        <v>191</v>
      </c>
      <c r="H37" s="7">
        <v>0.45333333333333337</v>
      </c>
      <c r="I37" s="8">
        <f t="shared" si="0"/>
        <v>7.706666666666667</v>
      </c>
      <c r="J37" s="8">
        <f t="shared" si="1"/>
        <v>2812.9333333333334</v>
      </c>
      <c r="K37" s="8">
        <f>J37*'REFERENCE SHEET'!$D$4</f>
        <v>281.29333333333335</v>
      </c>
      <c r="L37" s="8">
        <f>J37*'REFERENCE SHEET'!$D$5</f>
        <v>0.79625703866666675</v>
      </c>
      <c r="M37" s="8">
        <f>L37*'REFERENCE SHEET'!$D$6</f>
        <v>14.332626696000002</v>
      </c>
      <c r="N37" s="9">
        <v>428.48</v>
      </c>
      <c r="O37" s="6">
        <v>75</v>
      </c>
      <c r="P37" s="6"/>
      <c r="Q37" s="6">
        <v>17</v>
      </c>
      <c r="R37" s="4">
        <v>365</v>
      </c>
    </row>
    <row r="38" spans="2:18" x14ac:dyDescent="0.25">
      <c r="B38" s="6" t="s">
        <v>91</v>
      </c>
      <c r="C38" s="6" t="s">
        <v>20</v>
      </c>
      <c r="D38" s="6" t="s">
        <v>35</v>
      </c>
      <c r="E38" s="6" t="s">
        <v>92</v>
      </c>
      <c r="F38" s="6" t="s">
        <v>66</v>
      </c>
      <c r="G38" s="6">
        <v>191</v>
      </c>
      <c r="H38" s="7">
        <v>0.45333333333333337</v>
      </c>
      <c r="I38" s="8">
        <f t="shared" si="0"/>
        <v>7.706666666666667</v>
      </c>
      <c r="J38" s="8">
        <f t="shared" si="1"/>
        <v>2812.9333333333334</v>
      </c>
      <c r="K38" s="8">
        <f>J38*'REFERENCE SHEET'!$D$4</f>
        <v>281.29333333333335</v>
      </c>
      <c r="L38" s="8">
        <f>J38*'REFERENCE SHEET'!$D$5</f>
        <v>0.79625703866666675</v>
      </c>
      <c r="M38" s="8">
        <f>L38*'REFERENCE SHEET'!$D$6</f>
        <v>14.332626696000002</v>
      </c>
      <c r="N38" s="9">
        <v>428.48</v>
      </c>
      <c r="O38" s="6">
        <v>75</v>
      </c>
      <c r="P38" s="6" t="s">
        <v>54</v>
      </c>
      <c r="Q38" s="6">
        <v>17</v>
      </c>
      <c r="R38" s="4">
        <v>365</v>
      </c>
    </row>
    <row r="39" spans="2:18" x14ac:dyDescent="0.25">
      <c r="B39" s="6" t="s">
        <v>93</v>
      </c>
      <c r="C39" s="6" t="s">
        <v>20</v>
      </c>
      <c r="D39" s="6" t="s">
        <v>35</v>
      </c>
      <c r="E39" s="6" t="s">
        <v>94</v>
      </c>
      <c r="F39" s="6" t="s">
        <v>66</v>
      </c>
      <c r="G39" s="6">
        <v>191</v>
      </c>
      <c r="H39" s="7">
        <v>0.45333333333333337</v>
      </c>
      <c r="I39" s="8">
        <f t="shared" si="0"/>
        <v>7.706666666666667</v>
      </c>
      <c r="J39" s="8">
        <f t="shared" si="1"/>
        <v>2812.9333333333334</v>
      </c>
      <c r="K39" s="8">
        <f>J39*'REFERENCE SHEET'!$D$4</f>
        <v>281.29333333333335</v>
      </c>
      <c r="L39" s="8">
        <f>J39*'REFERENCE SHEET'!$D$5</f>
        <v>0.79625703866666675</v>
      </c>
      <c r="M39" s="8">
        <f>L39*'REFERENCE SHEET'!$D$6</f>
        <v>14.332626696000002</v>
      </c>
      <c r="N39" s="9">
        <v>428.48</v>
      </c>
      <c r="O39" s="6">
        <v>75</v>
      </c>
      <c r="P39" s="6"/>
      <c r="Q39" s="6">
        <v>17</v>
      </c>
      <c r="R39" s="4">
        <v>365</v>
      </c>
    </row>
    <row r="40" spans="2:18" x14ac:dyDescent="0.25">
      <c r="B40" s="6" t="s">
        <v>95</v>
      </c>
      <c r="C40" s="6" t="s">
        <v>20</v>
      </c>
      <c r="D40" s="6" t="s">
        <v>35</v>
      </c>
      <c r="E40" s="6" t="s">
        <v>96</v>
      </c>
      <c r="F40" s="6" t="s">
        <v>66</v>
      </c>
      <c r="G40" s="6">
        <v>191</v>
      </c>
      <c r="H40" s="7">
        <v>0.45333333333333337</v>
      </c>
      <c r="I40" s="8">
        <f t="shared" si="0"/>
        <v>7.706666666666667</v>
      </c>
      <c r="J40" s="8">
        <f t="shared" si="1"/>
        <v>2812.9333333333334</v>
      </c>
      <c r="K40" s="8">
        <f>J40*'REFERENCE SHEET'!$D$4</f>
        <v>281.29333333333335</v>
      </c>
      <c r="L40" s="8">
        <f>J40*'REFERENCE SHEET'!$D$5</f>
        <v>0.79625703866666675</v>
      </c>
      <c r="M40" s="8">
        <f>L40*'REFERENCE SHEET'!$D$6</f>
        <v>14.332626696000002</v>
      </c>
      <c r="N40" s="9">
        <v>428.48</v>
      </c>
      <c r="O40" s="6">
        <v>75</v>
      </c>
      <c r="P40" s="6"/>
      <c r="Q40" s="6">
        <v>17</v>
      </c>
      <c r="R40" s="4">
        <v>365</v>
      </c>
    </row>
    <row r="41" spans="2:18" x14ac:dyDescent="0.25">
      <c r="B41" s="6" t="s">
        <v>97</v>
      </c>
      <c r="C41" s="6" t="s">
        <v>20</v>
      </c>
      <c r="D41" s="6" t="s">
        <v>35</v>
      </c>
      <c r="E41" s="6" t="s">
        <v>98</v>
      </c>
      <c r="F41" s="6" t="s">
        <v>66</v>
      </c>
      <c r="G41" s="6">
        <v>1000</v>
      </c>
      <c r="H41" s="7">
        <v>2.3824999999999998</v>
      </c>
      <c r="I41" s="8">
        <f t="shared" si="0"/>
        <v>57.179999999999993</v>
      </c>
      <c r="J41" s="8">
        <f t="shared" si="1"/>
        <v>20870.699999999997</v>
      </c>
      <c r="K41" s="8">
        <f>J41*'REFERENCE SHEET'!$D$4</f>
        <v>2087.0699999999997</v>
      </c>
      <c r="L41" s="8">
        <f>J41*'REFERENCE SHEET'!$D$5</f>
        <v>5.9078690489999994</v>
      </c>
      <c r="M41" s="8">
        <f>L41*'REFERENCE SHEET'!$D$6</f>
        <v>106.34164288199999</v>
      </c>
      <c r="N41" s="9">
        <v>2252.1188349119998</v>
      </c>
      <c r="O41" s="6">
        <v>65</v>
      </c>
      <c r="P41" s="6"/>
      <c r="Q41" s="6">
        <v>24</v>
      </c>
      <c r="R41" s="4">
        <v>365</v>
      </c>
    </row>
    <row r="42" spans="2:18" x14ac:dyDescent="0.25">
      <c r="B42" s="6" t="s">
        <v>99</v>
      </c>
      <c r="C42" s="6" t="s">
        <v>20</v>
      </c>
      <c r="D42" s="6" t="s">
        <v>35</v>
      </c>
      <c r="E42" s="6" t="s">
        <v>100</v>
      </c>
      <c r="F42" s="6" t="s">
        <v>66</v>
      </c>
      <c r="G42" s="6">
        <v>191</v>
      </c>
      <c r="H42" s="7">
        <v>0.45333333333333337</v>
      </c>
      <c r="I42" s="8">
        <f t="shared" si="0"/>
        <v>7.706666666666667</v>
      </c>
      <c r="J42" s="8">
        <f t="shared" si="1"/>
        <v>2812.9333333333334</v>
      </c>
      <c r="K42" s="8">
        <f>J42*'REFERENCE SHEET'!$D$4</f>
        <v>281.29333333333335</v>
      </c>
      <c r="L42" s="8">
        <f>J42*'REFERENCE SHEET'!$D$5</f>
        <v>0.79625703866666675</v>
      </c>
      <c r="M42" s="8">
        <f>L42*'REFERENCE SHEET'!$D$6</f>
        <v>14.332626696000002</v>
      </c>
      <c r="N42" s="9">
        <v>428.48</v>
      </c>
      <c r="O42" s="6">
        <v>75</v>
      </c>
      <c r="P42" s="6"/>
      <c r="Q42" s="6">
        <v>17</v>
      </c>
      <c r="R42" s="4">
        <v>365</v>
      </c>
    </row>
    <row r="43" spans="2:18" x14ac:dyDescent="0.25">
      <c r="B43" s="6" t="s">
        <v>101</v>
      </c>
      <c r="C43" s="6" t="s">
        <v>20</v>
      </c>
      <c r="D43" s="6" t="s">
        <v>35</v>
      </c>
      <c r="E43" s="6" t="s">
        <v>102</v>
      </c>
      <c r="F43" s="6" t="s">
        <v>66</v>
      </c>
      <c r="G43" s="6">
        <v>191</v>
      </c>
      <c r="H43" s="7">
        <v>0.45333333333333337</v>
      </c>
      <c r="I43" s="8">
        <f t="shared" si="0"/>
        <v>7.706666666666667</v>
      </c>
      <c r="J43" s="8">
        <f t="shared" si="1"/>
        <v>2812.9333333333334</v>
      </c>
      <c r="K43" s="8">
        <f>J43*'REFERENCE SHEET'!$D$4</f>
        <v>281.29333333333335</v>
      </c>
      <c r="L43" s="8">
        <f>J43*'REFERENCE SHEET'!$D$5</f>
        <v>0.79625703866666675</v>
      </c>
      <c r="M43" s="8">
        <f>L43*'REFERENCE SHEET'!$D$6</f>
        <v>14.332626696000002</v>
      </c>
      <c r="N43" s="9">
        <v>428.48</v>
      </c>
      <c r="O43" s="6">
        <v>75</v>
      </c>
      <c r="P43" s="6"/>
      <c r="Q43" s="6">
        <v>17</v>
      </c>
      <c r="R43" s="4">
        <v>365</v>
      </c>
    </row>
    <row r="44" spans="2:18" x14ac:dyDescent="0.25">
      <c r="B44" s="6" t="s">
        <v>103</v>
      </c>
      <c r="C44" s="6" t="s">
        <v>20</v>
      </c>
      <c r="D44" s="6" t="s">
        <v>35</v>
      </c>
      <c r="E44" s="6" t="s">
        <v>102</v>
      </c>
      <c r="F44" s="6" t="s">
        <v>66</v>
      </c>
      <c r="G44" s="6">
        <v>191</v>
      </c>
      <c r="H44" s="7">
        <v>0.45333333333333337</v>
      </c>
      <c r="I44" s="8">
        <f t="shared" si="0"/>
        <v>7.706666666666667</v>
      </c>
      <c r="J44" s="8">
        <f t="shared" si="1"/>
        <v>2812.9333333333334</v>
      </c>
      <c r="K44" s="8">
        <f>J44*'REFERENCE SHEET'!$D$4</f>
        <v>281.29333333333335</v>
      </c>
      <c r="L44" s="8">
        <f>J44*'REFERENCE SHEET'!$D$5</f>
        <v>0.79625703866666675</v>
      </c>
      <c r="M44" s="8">
        <f>L44*'REFERENCE SHEET'!$D$6</f>
        <v>14.332626696000002</v>
      </c>
      <c r="N44" s="9">
        <v>428.48</v>
      </c>
      <c r="O44" s="6">
        <v>75</v>
      </c>
      <c r="P44" s="6" t="s">
        <v>54</v>
      </c>
      <c r="Q44" s="6">
        <v>17</v>
      </c>
      <c r="R44" s="4">
        <v>365</v>
      </c>
    </row>
    <row r="45" spans="2:18" x14ac:dyDescent="0.25">
      <c r="B45" s="6" t="s">
        <v>104</v>
      </c>
      <c r="C45" s="6" t="s">
        <v>20</v>
      </c>
      <c r="D45" s="6" t="s">
        <v>35</v>
      </c>
      <c r="E45" s="6" t="s">
        <v>105</v>
      </c>
      <c r="F45" s="6" t="s">
        <v>66</v>
      </c>
      <c r="G45" s="6">
        <v>191</v>
      </c>
      <c r="H45" s="7">
        <v>0.45333333333333337</v>
      </c>
      <c r="I45" s="8">
        <f t="shared" si="0"/>
        <v>7.706666666666667</v>
      </c>
      <c r="J45" s="8">
        <f t="shared" si="1"/>
        <v>2812.9333333333334</v>
      </c>
      <c r="K45" s="8">
        <f>J45*'REFERENCE SHEET'!$D$4</f>
        <v>281.29333333333335</v>
      </c>
      <c r="L45" s="8">
        <f>J45*'REFERENCE SHEET'!$D$5</f>
        <v>0.79625703866666675</v>
      </c>
      <c r="M45" s="8">
        <f>L45*'REFERENCE SHEET'!$D$6</f>
        <v>14.332626696000002</v>
      </c>
      <c r="N45" s="9">
        <v>428.48</v>
      </c>
      <c r="O45" s="6">
        <v>75</v>
      </c>
      <c r="P45" s="6" t="s">
        <v>54</v>
      </c>
      <c r="Q45" s="6">
        <v>17</v>
      </c>
      <c r="R45" s="4">
        <v>365</v>
      </c>
    </row>
    <row r="46" spans="2:18" x14ac:dyDescent="0.25">
      <c r="B46" s="6" t="s">
        <v>106</v>
      </c>
      <c r="C46" s="6" t="s">
        <v>20</v>
      </c>
      <c r="D46" s="6" t="s">
        <v>35</v>
      </c>
      <c r="E46" s="6" t="s">
        <v>105</v>
      </c>
      <c r="F46" s="6" t="s">
        <v>66</v>
      </c>
      <c r="G46" s="6">
        <v>191</v>
      </c>
      <c r="H46" s="7">
        <v>0.45333333333333337</v>
      </c>
      <c r="I46" s="8">
        <f t="shared" si="0"/>
        <v>7.706666666666667</v>
      </c>
      <c r="J46" s="8">
        <f t="shared" si="1"/>
        <v>2812.9333333333334</v>
      </c>
      <c r="K46" s="8">
        <f>J46*'REFERENCE SHEET'!$D$4</f>
        <v>281.29333333333335</v>
      </c>
      <c r="L46" s="8">
        <f>J46*'REFERENCE SHEET'!$D$5</f>
        <v>0.79625703866666675</v>
      </c>
      <c r="M46" s="8">
        <f>L46*'REFERENCE SHEET'!$D$6</f>
        <v>14.332626696000002</v>
      </c>
      <c r="N46" s="9">
        <v>428.48</v>
      </c>
      <c r="O46" s="6">
        <v>75</v>
      </c>
      <c r="P46" s="6"/>
      <c r="Q46" s="6">
        <v>17</v>
      </c>
      <c r="R46" s="4">
        <v>365</v>
      </c>
    </row>
    <row r="47" spans="2:18" x14ac:dyDescent="0.25">
      <c r="B47" s="6" t="s">
        <v>107</v>
      </c>
      <c r="C47" s="6" t="s">
        <v>20</v>
      </c>
      <c r="D47" s="6" t="s">
        <v>35</v>
      </c>
      <c r="E47" s="6" t="s">
        <v>108</v>
      </c>
      <c r="F47" s="6" t="s">
        <v>66</v>
      </c>
      <c r="G47" s="6">
        <v>191</v>
      </c>
      <c r="H47" s="7">
        <v>0.45333333333333337</v>
      </c>
      <c r="I47" s="8">
        <f t="shared" si="0"/>
        <v>7.706666666666667</v>
      </c>
      <c r="J47" s="8">
        <f t="shared" si="1"/>
        <v>2812.9333333333334</v>
      </c>
      <c r="K47" s="8">
        <f>J47*'REFERENCE SHEET'!$D$4</f>
        <v>281.29333333333335</v>
      </c>
      <c r="L47" s="8">
        <f>J47*'REFERENCE SHEET'!$D$5</f>
        <v>0.79625703866666675</v>
      </c>
      <c r="M47" s="8">
        <f>L47*'REFERENCE SHEET'!$D$6</f>
        <v>14.332626696000002</v>
      </c>
      <c r="N47" s="9">
        <v>428.48</v>
      </c>
      <c r="O47" s="6">
        <v>75</v>
      </c>
      <c r="P47" s="6"/>
      <c r="Q47" s="6">
        <v>17</v>
      </c>
      <c r="R47" s="4">
        <v>365</v>
      </c>
    </row>
    <row r="48" spans="2:18" x14ac:dyDescent="0.25">
      <c r="B48" s="6" t="s">
        <v>109</v>
      </c>
      <c r="C48" s="6" t="s">
        <v>20</v>
      </c>
      <c r="D48" s="6" t="s">
        <v>35</v>
      </c>
      <c r="E48" s="6" t="s">
        <v>108</v>
      </c>
      <c r="F48" s="6" t="s">
        <v>66</v>
      </c>
      <c r="G48" s="6">
        <v>191</v>
      </c>
      <c r="H48" s="7">
        <v>0.45333333333333337</v>
      </c>
      <c r="I48" s="8">
        <f t="shared" si="0"/>
        <v>7.706666666666667</v>
      </c>
      <c r="J48" s="8">
        <f t="shared" si="1"/>
        <v>2812.9333333333334</v>
      </c>
      <c r="K48" s="8">
        <f>J48*'REFERENCE SHEET'!$D$4</f>
        <v>281.29333333333335</v>
      </c>
      <c r="L48" s="8">
        <f>J48*'REFERENCE SHEET'!$D$5</f>
        <v>0.79625703866666675</v>
      </c>
      <c r="M48" s="8">
        <f>L48*'REFERENCE SHEET'!$D$6</f>
        <v>14.332626696000002</v>
      </c>
      <c r="N48" s="9">
        <v>428.48</v>
      </c>
      <c r="O48" s="6">
        <v>75</v>
      </c>
      <c r="P48" s="6"/>
      <c r="Q48" s="6">
        <v>17</v>
      </c>
      <c r="R48" s="4">
        <v>365</v>
      </c>
    </row>
    <row r="49" spans="2:18" x14ac:dyDescent="0.25">
      <c r="B49" s="6" t="s">
        <v>110</v>
      </c>
      <c r="C49" s="6" t="s">
        <v>20</v>
      </c>
      <c r="D49" s="6" t="s">
        <v>35</v>
      </c>
      <c r="E49" s="6" t="s">
        <v>111</v>
      </c>
      <c r="F49" s="6" t="s">
        <v>66</v>
      </c>
      <c r="G49" s="6">
        <v>191</v>
      </c>
      <c r="H49" s="7">
        <v>0.45333333333333337</v>
      </c>
      <c r="I49" s="8">
        <f t="shared" si="0"/>
        <v>7.706666666666667</v>
      </c>
      <c r="J49" s="8">
        <f t="shared" si="1"/>
        <v>2812.9333333333334</v>
      </c>
      <c r="K49" s="8">
        <f>J49*'REFERENCE SHEET'!$D$4</f>
        <v>281.29333333333335</v>
      </c>
      <c r="L49" s="8">
        <f>J49*'REFERENCE SHEET'!$D$5</f>
        <v>0.79625703866666675</v>
      </c>
      <c r="M49" s="8">
        <f>L49*'REFERENCE SHEET'!$D$6</f>
        <v>14.332626696000002</v>
      </c>
      <c r="N49" s="9">
        <v>428.48</v>
      </c>
      <c r="O49" s="6">
        <v>75</v>
      </c>
      <c r="P49" s="6" t="s">
        <v>54</v>
      </c>
      <c r="Q49" s="6">
        <v>17</v>
      </c>
      <c r="R49" s="4">
        <v>365</v>
      </c>
    </row>
    <row r="50" spans="2:18" x14ac:dyDescent="0.25">
      <c r="B50" s="6" t="s">
        <v>112</v>
      </c>
      <c r="C50" s="6" t="s">
        <v>20</v>
      </c>
      <c r="D50" s="6" t="s">
        <v>35</v>
      </c>
      <c r="E50" s="6" t="s">
        <v>111</v>
      </c>
      <c r="F50" s="6" t="s">
        <v>66</v>
      </c>
      <c r="G50" s="6">
        <v>191</v>
      </c>
      <c r="H50" s="7">
        <v>0.45333333333333337</v>
      </c>
      <c r="I50" s="8">
        <f t="shared" si="0"/>
        <v>7.706666666666667</v>
      </c>
      <c r="J50" s="8">
        <f t="shared" si="1"/>
        <v>2812.9333333333334</v>
      </c>
      <c r="K50" s="8">
        <f>J50*'REFERENCE SHEET'!$D$4</f>
        <v>281.29333333333335</v>
      </c>
      <c r="L50" s="8">
        <f>J50*'REFERENCE SHEET'!$D$5</f>
        <v>0.79625703866666675</v>
      </c>
      <c r="M50" s="8">
        <f>L50*'REFERENCE SHEET'!$D$6</f>
        <v>14.332626696000002</v>
      </c>
      <c r="N50" s="9">
        <v>428.48</v>
      </c>
      <c r="O50" s="6">
        <v>75</v>
      </c>
      <c r="P50" s="6" t="s">
        <v>54</v>
      </c>
      <c r="Q50" s="6">
        <v>17</v>
      </c>
      <c r="R50" s="4">
        <v>365</v>
      </c>
    </row>
    <row r="51" spans="2:18" x14ac:dyDescent="0.25">
      <c r="B51" s="6" t="s">
        <v>113</v>
      </c>
      <c r="C51" s="6" t="s">
        <v>20</v>
      </c>
      <c r="D51" s="6" t="s">
        <v>35</v>
      </c>
      <c r="E51" s="6" t="s">
        <v>114</v>
      </c>
      <c r="F51" s="6" t="s">
        <v>66</v>
      </c>
      <c r="G51" s="6">
        <v>191</v>
      </c>
      <c r="H51" s="7">
        <v>0.45333333333333337</v>
      </c>
      <c r="I51" s="8">
        <f t="shared" si="0"/>
        <v>7.706666666666667</v>
      </c>
      <c r="J51" s="8">
        <f t="shared" si="1"/>
        <v>2812.9333333333334</v>
      </c>
      <c r="K51" s="8">
        <f>J51*'REFERENCE SHEET'!$D$4</f>
        <v>281.29333333333335</v>
      </c>
      <c r="L51" s="8">
        <f>J51*'REFERENCE SHEET'!$D$5</f>
        <v>0.79625703866666675</v>
      </c>
      <c r="M51" s="8">
        <f>L51*'REFERENCE SHEET'!$D$6</f>
        <v>14.332626696000002</v>
      </c>
      <c r="N51" s="9">
        <v>428.48</v>
      </c>
      <c r="O51" s="6">
        <v>75</v>
      </c>
      <c r="P51" s="6"/>
      <c r="Q51" s="6">
        <v>17</v>
      </c>
      <c r="R51" s="4">
        <v>365</v>
      </c>
    </row>
    <row r="52" spans="2:18" x14ac:dyDescent="0.25">
      <c r="B52" s="6" t="s">
        <v>115</v>
      </c>
      <c r="C52" s="6" t="s">
        <v>20</v>
      </c>
      <c r="D52" s="6" t="s">
        <v>35</v>
      </c>
      <c r="E52" s="6" t="s">
        <v>114</v>
      </c>
      <c r="F52" s="6" t="s">
        <v>66</v>
      </c>
      <c r="G52" s="6">
        <v>191</v>
      </c>
      <c r="H52" s="7">
        <v>0.45333333333333337</v>
      </c>
      <c r="I52" s="8">
        <f t="shared" si="0"/>
        <v>7.706666666666667</v>
      </c>
      <c r="J52" s="8">
        <f t="shared" si="1"/>
        <v>2812.9333333333334</v>
      </c>
      <c r="K52" s="8">
        <f>J52*'REFERENCE SHEET'!$D$4</f>
        <v>281.29333333333335</v>
      </c>
      <c r="L52" s="8">
        <f>J52*'REFERENCE SHEET'!$D$5</f>
        <v>0.79625703866666675</v>
      </c>
      <c r="M52" s="8">
        <f>L52*'REFERENCE SHEET'!$D$6</f>
        <v>14.332626696000002</v>
      </c>
      <c r="N52" s="9">
        <v>428.48</v>
      </c>
      <c r="O52" s="6">
        <v>75</v>
      </c>
      <c r="P52" s="6" t="s">
        <v>54</v>
      </c>
      <c r="Q52" s="6">
        <v>17</v>
      </c>
      <c r="R52" s="4">
        <v>365</v>
      </c>
    </row>
    <row r="53" spans="2:18" x14ac:dyDescent="0.25">
      <c r="B53" s="6" t="s">
        <v>116</v>
      </c>
      <c r="C53" s="6" t="s">
        <v>20</v>
      </c>
      <c r="D53" s="6" t="s">
        <v>35</v>
      </c>
      <c r="E53" s="6" t="s">
        <v>117</v>
      </c>
      <c r="F53" s="6" t="s">
        <v>66</v>
      </c>
      <c r="G53" s="6">
        <v>100</v>
      </c>
      <c r="H53" s="7">
        <v>0.48937500000000006</v>
      </c>
      <c r="I53" s="8">
        <f t="shared" si="0"/>
        <v>11.745000000000001</v>
      </c>
      <c r="J53" s="8">
        <f t="shared" si="1"/>
        <v>4286.9250000000002</v>
      </c>
      <c r="K53" s="8">
        <f>J53*'REFERENCE SHEET'!$D$4</f>
        <v>428.69250000000005</v>
      </c>
      <c r="L53" s="8">
        <f>J53*'REFERENCE SHEET'!$D$5</f>
        <v>1.2134998597500002</v>
      </c>
      <c r="M53" s="8">
        <f>L53*'REFERENCE SHEET'!$D$6</f>
        <v>21.842997475500002</v>
      </c>
      <c r="N53" s="9">
        <v>462.59418880800007</v>
      </c>
      <c r="O53" s="6">
        <v>68</v>
      </c>
      <c r="P53" s="6" t="s">
        <v>54</v>
      </c>
      <c r="Q53" s="6">
        <v>24</v>
      </c>
      <c r="R53" s="4">
        <v>365</v>
      </c>
    </row>
    <row r="54" spans="2:18" x14ac:dyDescent="0.25">
      <c r="B54" s="6" t="s">
        <v>118</v>
      </c>
      <c r="C54" s="6" t="s">
        <v>20</v>
      </c>
      <c r="D54" s="6" t="s">
        <v>35</v>
      </c>
      <c r="E54" s="6" t="s">
        <v>117</v>
      </c>
      <c r="F54" s="6" t="s">
        <v>66</v>
      </c>
      <c r="G54" s="6">
        <v>191</v>
      </c>
      <c r="H54" s="7">
        <v>0.45333333333333337</v>
      </c>
      <c r="I54" s="8">
        <f t="shared" si="0"/>
        <v>7.706666666666667</v>
      </c>
      <c r="J54" s="8">
        <f t="shared" si="1"/>
        <v>2812.9333333333334</v>
      </c>
      <c r="K54" s="8">
        <f>J54*'REFERENCE SHEET'!$D$4</f>
        <v>281.29333333333335</v>
      </c>
      <c r="L54" s="8">
        <f>J54*'REFERENCE SHEET'!$D$5</f>
        <v>0.79625703866666675</v>
      </c>
      <c r="M54" s="8">
        <f>L54*'REFERENCE SHEET'!$D$6</f>
        <v>14.332626696000002</v>
      </c>
      <c r="N54" s="9">
        <v>428.48</v>
      </c>
      <c r="O54" s="6">
        <v>75</v>
      </c>
      <c r="P54" s="6" t="s">
        <v>54</v>
      </c>
      <c r="Q54" s="6">
        <v>17</v>
      </c>
      <c r="R54" s="4">
        <v>365</v>
      </c>
    </row>
    <row r="55" spans="2:18" x14ac:dyDescent="0.25">
      <c r="B55" s="6" t="s">
        <v>119</v>
      </c>
      <c r="C55" s="6" t="s">
        <v>20</v>
      </c>
      <c r="D55" s="6" t="s">
        <v>35</v>
      </c>
      <c r="E55" s="6" t="s">
        <v>117</v>
      </c>
      <c r="F55" s="6" t="s">
        <v>66</v>
      </c>
      <c r="G55" s="6">
        <v>191</v>
      </c>
      <c r="H55" s="7">
        <v>0.45333333333333337</v>
      </c>
      <c r="I55" s="8">
        <f t="shared" si="0"/>
        <v>7.706666666666667</v>
      </c>
      <c r="J55" s="8">
        <f t="shared" si="1"/>
        <v>2812.9333333333334</v>
      </c>
      <c r="K55" s="8">
        <f>J55*'REFERENCE SHEET'!$D$4</f>
        <v>281.29333333333335</v>
      </c>
      <c r="L55" s="8">
        <f>J55*'REFERENCE SHEET'!$D$5</f>
        <v>0.79625703866666675</v>
      </c>
      <c r="M55" s="8">
        <f>L55*'REFERENCE SHEET'!$D$6</f>
        <v>14.332626696000002</v>
      </c>
      <c r="N55" s="9">
        <v>428.48</v>
      </c>
      <c r="O55" s="6">
        <v>75</v>
      </c>
      <c r="P55" s="6" t="s">
        <v>54</v>
      </c>
      <c r="Q55" s="6">
        <v>17</v>
      </c>
      <c r="R55" s="4">
        <v>365</v>
      </c>
    </row>
    <row r="56" spans="2:18" x14ac:dyDescent="0.25">
      <c r="B56" s="6" t="s">
        <v>120</v>
      </c>
      <c r="C56" s="6" t="s">
        <v>20</v>
      </c>
      <c r="D56" s="6" t="s">
        <v>35</v>
      </c>
      <c r="E56" s="6" t="s">
        <v>121</v>
      </c>
      <c r="F56" s="6" t="s">
        <v>66</v>
      </c>
      <c r="G56" s="6">
        <v>191</v>
      </c>
      <c r="H56" s="7">
        <v>0.45333333333333337</v>
      </c>
      <c r="I56" s="8">
        <f t="shared" si="0"/>
        <v>7.706666666666667</v>
      </c>
      <c r="J56" s="8">
        <f t="shared" si="1"/>
        <v>2812.9333333333334</v>
      </c>
      <c r="K56" s="8">
        <f>J56*'REFERENCE SHEET'!$D$4</f>
        <v>281.29333333333335</v>
      </c>
      <c r="L56" s="8">
        <f>J56*'REFERENCE SHEET'!$D$5</f>
        <v>0.79625703866666675</v>
      </c>
      <c r="M56" s="8">
        <f>L56*'REFERENCE SHEET'!$D$6</f>
        <v>14.332626696000002</v>
      </c>
      <c r="N56" s="9">
        <v>428.48</v>
      </c>
      <c r="O56" s="6">
        <v>75</v>
      </c>
      <c r="P56" s="6" t="s">
        <v>54</v>
      </c>
      <c r="Q56" s="6">
        <v>17</v>
      </c>
      <c r="R56" s="4">
        <v>365</v>
      </c>
    </row>
    <row r="57" spans="2:18" x14ac:dyDescent="0.25">
      <c r="B57" s="6" t="s">
        <v>122</v>
      </c>
      <c r="C57" s="6" t="s">
        <v>20</v>
      </c>
      <c r="D57" s="6" t="s">
        <v>35</v>
      </c>
      <c r="E57" s="6" t="s">
        <v>121</v>
      </c>
      <c r="F57" s="6" t="s">
        <v>66</v>
      </c>
      <c r="G57" s="6">
        <v>191</v>
      </c>
      <c r="H57" s="7">
        <v>0.45333333333333337</v>
      </c>
      <c r="I57" s="8">
        <f t="shared" si="0"/>
        <v>7.706666666666667</v>
      </c>
      <c r="J57" s="8">
        <f t="shared" si="1"/>
        <v>2812.9333333333334</v>
      </c>
      <c r="K57" s="8">
        <f>J57*'REFERENCE SHEET'!$D$4</f>
        <v>281.29333333333335</v>
      </c>
      <c r="L57" s="8">
        <f>J57*'REFERENCE SHEET'!$D$5</f>
        <v>0.79625703866666675</v>
      </c>
      <c r="M57" s="8">
        <f>L57*'REFERENCE SHEET'!$D$6</f>
        <v>14.332626696000002</v>
      </c>
      <c r="N57" s="9">
        <v>428.48</v>
      </c>
      <c r="O57" s="6">
        <v>75</v>
      </c>
      <c r="P57" s="6"/>
      <c r="Q57" s="6">
        <v>17</v>
      </c>
      <c r="R57" s="4">
        <v>365</v>
      </c>
    </row>
    <row r="58" spans="2:18" x14ac:dyDescent="0.25">
      <c r="B58" s="6" t="s">
        <v>123</v>
      </c>
      <c r="C58" s="6" t="s">
        <v>20</v>
      </c>
      <c r="D58" s="6" t="s">
        <v>35</v>
      </c>
      <c r="E58" s="6" t="s">
        <v>124</v>
      </c>
      <c r="F58" s="6" t="s">
        <v>66</v>
      </c>
      <c r="G58" s="6">
        <v>191</v>
      </c>
      <c r="H58" s="7">
        <v>0.45333333333333337</v>
      </c>
      <c r="I58" s="8">
        <f t="shared" si="0"/>
        <v>7.706666666666667</v>
      </c>
      <c r="J58" s="8">
        <f t="shared" si="1"/>
        <v>2812.9333333333334</v>
      </c>
      <c r="K58" s="8">
        <f>J58*'REFERENCE SHEET'!$D$4</f>
        <v>281.29333333333335</v>
      </c>
      <c r="L58" s="8">
        <f>J58*'REFERENCE SHEET'!$D$5</f>
        <v>0.79625703866666675</v>
      </c>
      <c r="M58" s="8">
        <f>L58*'REFERENCE SHEET'!$D$6</f>
        <v>14.332626696000002</v>
      </c>
      <c r="N58" s="9">
        <v>428.48</v>
      </c>
      <c r="O58" s="6">
        <v>75</v>
      </c>
      <c r="P58" s="6"/>
      <c r="Q58" s="6">
        <v>17</v>
      </c>
      <c r="R58" s="4">
        <v>365</v>
      </c>
    </row>
    <row r="59" spans="2:18" x14ac:dyDescent="0.25">
      <c r="B59" s="6" t="s">
        <v>125</v>
      </c>
      <c r="C59" s="6" t="s">
        <v>20</v>
      </c>
      <c r="D59" s="6" t="s">
        <v>35</v>
      </c>
      <c r="E59" s="6" t="s">
        <v>124</v>
      </c>
      <c r="F59" s="6" t="s">
        <v>66</v>
      </c>
      <c r="G59" s="6">
        <v>191</v>
      </c>
      <c r="H59" s="7">
        <v>0.45333333333333337</v>
      </c>
      <c r="I59" s="8">
        <f t="shared" si="0"/>
        <v>7.706666666666667</v>
      </c>
      <c r="J59" s="8">
        <f t="shared" si="1"/>
        <v>2812.9333333333334</v>
      </c>
      <c r="K59" s="8">
        <f>J59*'REFERENCE SHEET'!$D$4</f>
        <v>281.29333333333335</v>
      </c>
      <c r="L59" s="8">
        <f>J59*'REFERENCE SHEET'!$D$5</f>
        <v>0.79625703866666675</v>
      </c>
      <c r="M59" s="8">
        <f>L59*'REFERENCE SHEET'!$D$6</f>
        <v>14.332626696000002</v>
      </c>
      <c r="N59" s="9">
        <v>428.48</v>
      </c>
      <c r="O59" s="6">
        <v>75</v>
      </c>
      <c r="P59" s="6"/>
      <c r="Q59" s="6">
        <v>17</v>
      </c>
      <c r="R59" s="4">
        <v>365</v>
      </c>
    </row>
    <row r="60" spans="2:18" x14ac:dyDescent="0.25">
      <c r="B60" s="6" t="s">
        <v>126</v>
      </c>
      <c r="C60" s="6" t="s">
        <v>20</v>
      </c>
      <c r="D60" s="6" t="s">
        <v>35</v>
      </c>
      <c r="E60" s="6" t="s">
        <v>127</v>
      </c>
      <c r="F60" s="6" t="s">
        <v>66</v>
      </c>
      <c r="G60" s="6">
        <v>191</v>
      </c>
      <c r="H60" s="7">
        <v>0.45333333333333337</v>
      </c>
      <c r="I60" s="8">
        <f t="shared" si="0"/>
        <v>7.706666666666667</v>
      </c>
      <c r="J60" s="8">
        <f t="shared" si="1"/>
        <v>2812.9333333333334</v>
      </c>
      <c r="K60" s="8">
        <f>J60*'REFERENCE SHEET'!$D$4</f>
        <v>281.29333333333335</v>
      </c>
      <c r="L60" s="8">
        <f>J60*'REFERENCE SHEET'!$D$5</f>
        <v>0.79625703866666675</v>
      </c>
      <c r="M60" s="8">
        <f>L60*'REFERENCE SHEET'!$D$6</f>
        <v>14.332626696000002</v>
      </c>
      <c r="N60" s="9">
        <v>428.48</v>
      </c>
      <c r="O60" s="6">
        <v>75</v>
      </c>
      <c r="P60" s="6" t="s">
        <v>54</v>
      </c>
      <c r="Q60" s="6">
        <v>17</v>
      </c>
      <c r="R60" s="4">
        <v>365</v>
      </c>
    </row>
    <row r="61" spans="2:18" x14ac:dyDescent="0.25">
      <c r="B61" s="6" t="s">
        <v>128</v>
      </c>
      <c r="C61" s="6" t="s">
        <v>20</v>
      </c>
      <c r="D61" s="6" t="s">
        <v>35</v>
      </c>
      <c r="E61" s="6" t="s">
        <v>127</v>
      </c>
      <c r="F61" s="6" t="s">
        <v>66</v>
      </c>
      <c r="G61" s="6">
        <v>191</v>
      </c>
      <c r="H61" s="7">
        <v>0.45333333333333337</v>
      </c>
      <c r="I61" s="8">
        <f t="shared" si="0"/>
        <v>7.706666666666667</v>
      </c>
      <c r="J61" s="8">
        <f t="shared" si="1"/>
        <v>2812.9333333333334</v>
      </c>
      <c r="K61" s="8">
        <f>J61*'REFERENCE SHEET'!$D$4</f>
        <v>281.29333333333335</v>
      </c>
      <c r="L61" s="8">
        <f>J61*'REFERENCE SHEET'!$D$5</f>
        <v>0.79625703866666675</v>
      </c>
      <c r="M61" s="8">
        <f>L61*'REFERENCE SHEET'!$D$6</f>
        <v>14.332626696000002</v>
      </c>
      <c r="N61" s="9">
        <v>428.48</v>
      </c>
      <c r="O61" s="6">
        <v>75</v>
      </c>
      <c r="P61" s="6" t="s">
        <v>54</v>
      </c>
      <c r="Q61" s="6">
        <v>17</v>
      </c>
      <c r="R61" s="4">
        <v>365</v>
      </c>
    </row>
    <row r="62" spans="2:18" x14ac:dyDescent="0.25">
      <c r="B62" s="6" t="s">
        <v>129</v>
      </c>
      <c r="C62" s="6" t="s">
        <v>20</v>
      </c>
      <c r="D62" s="6" t="s">
        <v>35</v>
      </c>
      <c r="E62" s="6" t="s">
        <v>130</v>
      </c>
      <c r="F62" s="6" t="s">
        <v>66</v>
      </c>
      <c r="G62" s="6">
        <v>191</v>
      </c>
      <c r="H62" s="7">
        <v>0.45333333333333337</v>
      </c>
      <c r="I62" s="8">
        <f t="shared" si="0"/>
        <v>7.706666666666667</v>
      </c>
      <c r="J62" s="8">
        <f t="shared" si="1"/>
        <v>2812.9333333333334</v>
      </c>
      <c r="K62" s="8">
        <f>J62*'REFERENCE SHEET'!$D$4</f>
        <v>281.29333333333335</v>
      </c>
      <c r="L62" s="8">
        <f>J62*'REFERENCE SHEET'!$D$5</f>
        <v>0.79625703866666675</v>
      </c>
      <c r="M62" s="8">
        <f>L62*'REFERENCE SHEET'!$D$6</f>
        <v>14.332626696000002</v>
      </c>
      <c r="N62" s="9">
        <v>428.48</v>
      </c>
      <c r="O62" s="6">
        <v>75</v>
      </c>
      <c r="P62" s="6" t="s">
        <v>54</v>
      </c>
      <c r="Q62" s="6">
        <v>17</v>
      </c>
      <c r="R62" s="4">
        <v>365</v>
      </c>
    </row>
    <row r="63" spans="2:18" x14ac:dyDescent="0.25">
      <c r="B63" s="6" t="s">
        <v>131</v>
      </c>
      <c r="C63" s="6" t="s">
        <v>20</v>
      </c>
      <c r="D63" s="6" t="s">
        <v>35</v>
      </c>
      <c r="E63" s="6" t="s">
        <v>130</v>
      </c>
      <c r="F63" s="6" t="s">
        <v>66</v>
      </c>
      <c r="G63" s="6">
        <v>191</v>
      </c>
      <c r="H63" s="7">
        <v>0.45333333333333337</v>
      </c>
      <c r="I63" s="8">
        <f t="shared" si="0"/>
        <v>7.706666666666667</v>
      </c>
      <c r="J63" s="8">
        <f t="shared" si="1"/>
        <v>2812.9333333333334</v>
      </c>
      <c r="K63" s="8">
        <f>J63*'REFERENCE SHEET'!$D$4</f>
        <v>281.29333333333335</v>
      </c>
      <c r="L63" s="8">
        <f>J63*'REFERENCE SHEET'!$D$5</f>
        <v>0.79625703866666675</v>
      </c>
      <c r="M63" s="8">
        <f>L63*'REFERENCE SHEET'!$D$6</f>
        <v>14.332626696000002</v>
      </c>
      <c r="N63" s="9">
        <v>428.48</v>
      </c>
      <c r="O63" s="6">
        <v>75</v>
      </c>
      <c r="P63" s="6" t="s">
        <v>54</v>
      </c>
      <c r="Q63" s="6">
        <v>17</v>
      </c>
      <c r="R63" s="4">
        <v>365</v>
      </c>
    </row>
    <row r="64" spans="2:18" x14ac:dyDescent="0.25">
      <c r="B64" s="6" t="s">
        <v>132</v>
      </c>
      <c r="C64" s="6" t="s">
        <v>20</v>
      </c>
      <c r="D64" s="6" t="s">
        <v>35</v>
      </c>
      <c r="E64" s="6" t="s">
        <v>133</v>
      </c>
      <c r="F64" s="6" t="s">
        <v>66</v>
      </c>
      <c r="G64" s="6">
        <v>191</v>
      </c>
      <c r="H64" s="7">
        <v>0.45333333333333337</v>
      </c>
      <c r="I64" s="8">
        <f t="shared" si="0"/>
        <v>7.706666666666667</v>
      </c>
      <c r="J64" s="8">
        <f t="shared" si="1"/>
        <v>2812.9333333333334</v>
      </c>
      <c r="K64" s="8">
        <f>J64*'REFERENCE SHEET'!$D$4</f>
        <v>281.29333333333335</v>
      </c>
      <c r="L64" s="8">
        <f>J64*'REFERENCE SHEET'!$D$5</f>
        <v>0.79625703866666675</v>
      </c>
      <c r="M64" s="8">
        <f>L64*'REFERENCE SHEET'!$D$6</f>
        <v>14.332626696000002</v>
      </c>
      <c r="N64" s="9">
        <v>428.48</v>
      </c>
      <c r="O64" s="6">
        <v>75</v>
      </c>
      <c r="P64" s="6"/>
      <c r="Q64" s="6">
        <v>17</v>
      </c>
      <c r="R64" s="4">
        <v>365</v>
      </c>
    </row>
    <row r="65" spans="2:18" x14ac:dyDescent="0.25">
      <c r="B65" s="6" t="s">
        <v>134</v>
      </c>
      <c r="C65" s="6" t="s">
        <v>20</v>
      </c>
      <c r="D65" s="6" t="s">
        <v>35</v>
      </c>
      <c r="E65" s="6" t="s">
        <v>133</v>
      </c>
      <c r="F65" s="6" t="s">
        <v>66</v>
      </c>
      <c r="G65" s="6">
        <v>191</v>
      </c>
      <c r="H65" s="7">
        <v>0.45333333333333337</v>
      </c>
      <c r="I65" s="8">
        <f t="shared" si="0"/>
        <v>7.706666666666667</v>
      </c>
      <c r="J65" s="8">
        <f t="shared" si="1"/>
        <v>2812.9333333333334</v>
      </c>
      <c r="K65" s="8">
        <f>J65*'REFERENCE SHEET'!$D$4</f>
        <v>281.29333333333335</v>
      </c>
      <c r="L65" s="8">
        <f>J65*'REFERENCE SHEET'!$D$5</f>
        <v>0.79625703866666675</v>
      </c>
      <c r="M65" s="8">
        <f>L65*'REFERENCE SHEET'!$D$6</f>
        <v>14.332626696000002</v>
      </c>
      <c r="N65" s="9">
        <v>428.48</v>
      </c>
      <c r="O65" s="6">
        <v>75</v>
      </c>
      <c r="P65" s="6"/>
      <c r="Q65" s="6">
        <v>17</v>
      </c>
      <c r="R65" s="4">
        <v>365</v>
      </c>
    </row>
    <row r="66" spans="2:18" x14ac:dyDescent="0.25">
      <c r="B66" s="6" t="s">
        <v>135</v>
      </c>
      <c r="C66" s="6" t="s">
        <v>20</v>
      </c>
      <c r="D66" s="6" t="s">
        <v>35</v>
      </c>
      <c r="E66" s="6" t="s">
        <v>136</v>
      </c>
      <c r="F66" s="6" t="s">
        <v>66</v>
      </c>
      <c r="G66" s="6">
        <v>191</v>
      </c>
      <c r="H66" s="7">
        <v>0.45333333333333337</v>
      </c>
      <c r="I66" s="8">
        <f t="shared" si="0"/>
        <v>7.706666666666667</v>
      </c>
      <c r="J66" s="8">
        <f t="shared" si="1"/>
        <v>2812.9333333333334</v>
      </c>
      <c r="K66" s="8">
        <f>J66*'REFERENCE SHEET'!$D$4</f>
        <v>281.29333333333335</v>
      </c>
      <c r="L66" s="8">
        <f>J66*'REFERENCE SHEET'!$D$5</f>
        <v>0.79625703866666675</v>
      </c>
      <c r="M66" s="8">
        <f>L66*'REFERENCE SHEET'!$D$6</f>
        <v>14.332626696000002</v>
      </c>
      <c r="N66" s="9">
        <v>428.48</v>
      </c>
      <c r="O66" s="6">
        <v>75</v>
      </c>
      <c r="P66" s="6" t="s">
        <v>54</v>
      </c>
      <c r="Q66" s="6">
        <v>17</v>
      </c>
      <c r="R66" s="4">
        <v>365</v>
      </c>
    </row>
    <row r="67" spans="2:18" x14ac:dyDescent="0.25">
      <c r="B67" s="6" t="s">
        <v>137</v>
      </c>
      <c r="C67" s="6" t="s">
        <v>20</v>
      </c>
      <c r="D67" s="6" t="s">
        <v>35</v>
      </c>
      <c r="E67" s="6" t="s">
        <v>136</v>
      </c>
      <c r="F67" s="6" t="s">
        <v>66</v>
      </c>
      <c r="G67" s="6">
        <v>191</v>
      </c>
      <c r="H67" s="7">
        <v>0.45333333333333337</v>
      </c>
      <c r="I67" s="8">
        <f t="shared" si="0"/>
        <v>7.706666666666667</v>
      </c>
      <c r="J67" s="8">
        <f t="shared" si="1"/>
        <v>2812.9333333333334</v>
      </c>
      <c r="K67" s="8">
        <f>J67*'REFERENCE SHEET'!$D$4</f>
        <v>281.29333333333335</v>
      </c>
      <c r="L67" s="8">
        <f>J67*'REFERENCE SHEET'!$D$5</f>
        <v>0.79625703866666675</v>
      </c>
      <c r="M67" s="8">
        <f>L67*'REFERENCE SHEET'!$D$6</f>
        <v>14.332626696000002</v>
      </c>
      <c r="N67" s="9">
        <v>428.48</v>
      </c>
      <c r="O67" s="6">
        <v>75</v>
      </c>
      <c r="P67" s="6" t="s">
        <v>54</v>
      </c>
      <c r="Q67" s="6">
        <v>17</v>
      </c>
      <c r="R67" s="4">
        <v>365</v>
      </c>
    </row>
    <row r="68" spans="2:18" x14ac:dyDescent="0.25">
      <c r="B68" s="6" t="s">
        <v>138</v>
      </c>
      <c r="C68" s="6" t="s">
        <v>20</v>
      </c>
      <c r="D68" s="6" t="s">
        <v>35</v>
      </c>
      <c r="E68" s="6" t="s">
        <v>139</v>
      </c>
      <c r="F68" s="6" t="s">
        <v>66</v>
      </c>
      <c r="G68" s="6">
        <v>191</v>
      </c>
      <c r="H68" s="7">
        <v>0.45333333333333337</v>
      </c>
      <c r="I68" s="8">
        <f t="shared" si="0"/>
        <v>7.706666666666667</v>
      </c>
      <c r="J68" s="8">
        <f t="shared" si="1"/>
        <v>2812.9333333333334</v>
      </c>
      <c r="K68" s="8">
        <f>J68*'REFERENCE SHEET'!$D$4</f>
        <v>281.29333333333335</v>
      </c>
      <c r="L68" s="8">
        <f>J68*'REFERENCE SHEET'!$D$5</f>
        <v>0.79625703866666675</v>
      </c>
      <c r="M68" s="8">
        <f>L68*'REFERENCE SHEET'!$D$6</f>
        <v>14.332626696000002</v>
      </c>
      <c r="N68" s="9">
        <v>428.48</v>
      </c>
      <c r="O68" s="6">
        <v>75</v>
      </c>
      <c r="P68" s="6" t="s">
        <v>54</v>
      </c>
      <c r="Q68" s="6">
        <v>17</v>
      </c>
      <c r="R68" s="4">
        <v>365</v>
      </c>
    </row>
    <row r="69" spans="2:18" x14ac:dyDescent="0.25">
      <c r="B69" s="6" t="s">
        <v>140</v>
      </c>
      <c r="C69" s="6" t="s">
        <v>20</v>
      </c>
      <c r="D69" s="6" t="s">
        <v>35</v>
      </c>
      <c r="E69" s="6" t="s">
        <v>139</v>
      </c>
      <c r="F69" s="6" t="s">
        <v>66</v>
      </c>
      <c r="G69" s="6">
        <v>191</v>
      </c>
      <c r="H69" s="7">
        <v>0.45333333333333337</v>
      </c>
      <c r="I69" s="8">
        <f t="shared" si="0"/>
        <v>7.706666666666667</v>
      </c>
      <c r="J69" s="8">
        <f t="shared" si="1"/>
        <v>2812.9333333333334</v>
      </c>
      <c r="K69" s="8">
        <f>J69*'REFERENCE SHEET'!$D$4</f>
        <v>281.29333333333335</v>
      </c>
      <c r="L69" s="8">
        <f>J69*'REFERENCE SHEET'!$D$5</f>
        <v>0.79625703866666675</v>
      </c>
      <c r="M69" s="8">
        <f>L69*'REFERENCE SHEET'!$D$6</f>
        <v>14.332626696000002</v>
      </c>
      <c r="N69" s="9">
        <v>428.48</v>
      </c>
      <c r="O69" s="6">
        <v>75</v>
      </c>
      <c r="P69" s="6" t="s">
        <v>54</v>
      </c>
      <c r="Q69" s="6">
        <v>17</v>
      </c>
      <c r="R69" s="4">
        <v>365</v>
      </c>
    </row>
    <row r="70" spans="2:18" x14ac:dyDescent="0.25">
      <c r="B70" s="6" t="s">
        <v>141</v>
      </c>
      <c r="C70" s="6" t="s">
        <v>20</v>
      </c>
      <c r="D70" s="6" t="s">
        <v>35</v>
      </c>
      <c r="E70" s="6" t="s">
        <v>142</v>
      </c>
      <c r="F70" s="6" t="s">
        <v>66</v>
      </c>
      <c r="G70" s="6">
        <v>191</v>
      </c>
      <c r="H70" s="7">
        <v>0.45333333333333337</v>
      </c>
      <c r="I70" s="8">
        <f t="shared" si="0"/>
        <v>7.706666666666667</v>
      </c>
      <c r="J70" s="8">
        <f t="shared" si="1"/>
        <v>2812.9333333333334</v>
      </c>
      <c r="K70" s="8">
        <f>J70*'REFERENCE SHEET'!$D$4</f>
        <v>281.29333333333335</v>
      </c>
      <c r="L70" s="8">
        <f>J70*'REFERENCE SHEET'!$D$5</f>
        <v>0.79625703866666675</v>
      </c>
      <c r="M70" s="8">
        <f>L70*'REFERENCE SHEET'!$D$6</f>
        <v>14.332626696000002</v>
      </c>
      <c r="N70" s="9">
        <v>428.48</v>
      </c>
      <c r="O70" s="6">
        <v>75</v>
      </c>
      <c r="P70" s="6" t="s">
        <v>54</v>
      </c>
      <c r="Q70" s="6">
        <v>17</v>
      </c>
      <c r="R70" s="4">
        <v>365</v>
      </c>
    </row>
    <row r="71" spans="2:18" x14ac:dyDescent="0.25">
      <c r="B71" s="6" t="s">
        <v>143</v>
      </c>
      <c r="C71" s="6" t="s">
        <v>20</v>
      </c>
      <c r="D71" s="6" t="s">
        <v>35</v>
      </c>
      <c r="E71" s="6" t="s">
        <v>142</v>
      </c>
      <c r="F71" s="6" t="s">
        <v>66</v>
      </c>
      <c r="G71" s="6">
        <v>191</v>
      </c>
      <c r="H71" s="7">
        <v>0.45333333333333337</v>
      </c>
      <c r="I71" s="8">
        <f t="shared" ref="I71:I134" si="2">H71*Q71</f>
        <v>7.706666666666667</v>
      </c>
      <c r="J71" s="8">
        <f t="shared" ref="J71:J134" si="3">I71*R71</f>
        <v>2812.9333333333334</v>
      </c>
      <c r="K71" s="8">
        <f>J71*'REFERENCE SHEET'!$D$4</f>
        <v>281.29333333333335</v>
      </c>
      <c r="L71" s="8">
        <f>J71*'REFERENCE SHEET'!$D$5</f>
        <v>0.79625703866666675</v>
      </c>
      <c r="M71" s="8">
        <f>L71*'REFERENCE SHEET'!$D$6</f>
        <v>14.332626696000002</v>
      </c>
      <c r="N71" s="9">
        <v>428.48</v>
      </c>
      <c r="O71" s="6">
        <v>75</v>
      </c>
      <c r="P71" s="6" t="s">
        <v>54</v>
      </c>
      <c r="Q71" s="6">
        <v>17</v>
      </c>
      <c r="R71" s="4">
        <v>365</v>
      </c>
    </row>
    <row r="72" spans="2:18" x14ac:dyDescent="0.25">
      <c r="B72" s="6" t="s">
        <v>144</v>
      </c>
      <c r="C72" s="6" t="s">
        <v>20</v>
      </c>
      <c r="D72" s="6" t="s">
        <v>35</v>
      </c>
      <c r="E72" s="6" t="s">
        <v>145</v>
      </c>
      <c r="F72" s="6" t="s">
        <v>66</v>
      </c>
      <c r="G72" s="6">
        <v>191</v>
      </c>
      <c r="H72" s="7">
        <v>0.45333333333333337</v>
      </c>
      <c r="I72" s="8">
        <f t="shared" si="2"/>
        <v>7.706666666666667</v>
      </c>
      <c r="J72" s="8">
        <f t="shared" si="3"/>
        <v>2812.9333333333334</v>
      </c>
      <c r="K72" s="8">
        <f>J72*'REFERENCE SHEET'!$D$4</f>
        <v>281.29333333333335</v>
      </c>
      <c r="L72" s="8">
        <f>J72*'REFERENCE SHEET'!$D$5</f>
        <v>0.79625703866666675</v>
      </c>
      <c r="M72" s="8">
        <f>L72*'REFERENCE SHEET'!$D$6</f>
        <v>14.332626696000002</v>
      </c>
      <c r="N72" s="9">
        <v>428.48</v>
      </c>
      <c r="O72" s="6">
        <v>75</v>
      </c>
      <c r="P72" s="6" t="s">
        <v>54</v>
      </c>
      <c r="Q72" s="6">
        <v>17</v>
      </c>
      <c r="R72" s="4">
        <v>365</v>
      </c>
    </row>
    <row r="73" spans="2:18" x14ac:dyDescent="0.25">
      <c r="B73" s="6" t="s">
        <v>146</v>
      </c>
      <c r="C73" s="6" t="s">
        <v>20</v>
      </c>
      <c r="D73" s="6" t="s">
        <v>35</v>
      </c>
      <c r="E73" s="6" t="s">
        <v>145</v>
      </c>
      <c r="F73" s="6" t="s">
        <v>66</v>
      </c>
      <c r="G73" s="6">
        <v>191</v>
      </c>
      <c r="H73" s="7">
        <v>0.45333333333333337</v>
      </c>
      <c r="I73" s="8">
        <f t="shared" si="2"/>
        <v>7.706666666666667</v>
      </c>
      <c r="J73" s="8">
        <f t="shared" si="3"/>
        <v>2812.9333333333334</v>
      </c>
      <c r="K73" s="8">
        <f>J73*'REFERENCE SHEET'!$D$4</f>
        <v>281.29333333333335</v>
      </c>
      <c r="L73" s="8">
        <f>J73*'REFERENCE SHEET'!$D$5</f>
        <v>0.79625703866666675</v>
      </c>
      <c r="M73" s="8">
        <f>L73*'REFERENCE SHEET'!$D$6</f>
        <v>14.332626696000002</v>
      </c>
      <c r="N73" s="9">
        <v>428.48</v>
      </c>
      <c r="O73" s="6">
        <v>75</v>
      </c>
      <c r="P73" s="6" t="s">
        <v>54</v>
      </c>
      <c r="Q73" s="6">
        <v>17</v>
      </c>
      <c r="R73" s="4">
        <v>365</v>
      </c>
    </row>
    <row r="74" spans="2:18" x14ac:dyDescent="0.25">
      <c r="B74" s="6" t="s">
        <v>147</v>
      </c>
      <c r="C74" s="6" t="s">
        <v>20</v>
      </c>
      <c r="D74" s="6" t="s">
        <v>35</v>
      </c>
      <c r="E74" s="6" t="s">
        <v>148</v>
      </c>
      <c r="F74" s="6" t="s">
        <v>66</v>
      </c>
      <c r="G74" s="6">
        <v>191</v>
      </c>
      <c r="H74" s="7">
        <v>0.45333333333333337</v>
      </c>
      <c r="I74" s="8">
        <f t="shared" si="2"/>
        <v>7.706666666666667</v>
      </c>
      <c r="J74" s="8">
        <f t="shared" si="3"/>
        <v>2812.9333333333334</v>
      </c>
      <c r="K74" s="8">
        <f>J74*'REFERENCE SHEET'!$D$4</f>
        <v>281.29333333333335</v>
      </c>
      <c r="L74" s="8">
        <f>J74*'REFERENCE SHEET'!$D$5</f>
        <v>0.79625703866666675</v>
      </c>
      <c r="M74" s="8">
        <f>L74*'REFERENCE SHEET'!$D$6</f>
        <v>14.332626696000002</v>
      </c>
      <c r="N74" s="9">
        <v>428.48</v>
      </c>
      <c r="O74" s="6">
        <v>75</v>
      </c>
      <c r="P74" s="6"/>
      <c r="Q74" s="6">
        <v>17</v>
      </c>
      <c r="R74" s="4">
        <v>365</v>
      </c>
    </row>
    <row r="75" spans="2:18" x14ac:dyDescent="0.25">
      <c r="B75" s="6" t="s">
        <v>149</v>
      </c>
      <c r="C75" s="6" t="s">
        <v>20</v>
      </c>
      <c r="D75" s="6" t="s">
        <v>35</v>
      </c>
      <c r="E75" s="6" t="s">
        <v>148</v>
      </c>
      <c r="F75" s="6" t="s">
        <v>66</v>
      </c>
      <c r="G75" s="6">
        <v>191</v>
      </c>
      <c r="H75" s="7">
        <v>0.45333333333333337</v>
      </c>
      <c r="I75" s="8">
        <f t="shared" si="2"/>
        <v>7.706666666666667</v>
      </c>
      <c r="J75" s="8">
        <f t="shared" si="3"/>
        <v>2812.9333333333334</v>
      </c>
      <c r="K75" s="8">
        <f>J75*'REFERENCE SHEET'!$D$4</f>
        <v>281.29333333333335</v>
      </c>
      <c r="L75" s="8">
        <f>J75*'REFERENCE SHEET'!$D$5</f>
        <v>0.79625703866666675</v>
      </c>
      <c r="M75" s="8">
        <f>L75*'REFERENCE SHEET'!$D$6</f>
        <v>14.332626696000002</v>
      </c>
      <c r="N75" s="9">
        <v>428.48</v>
      </c>
      <c r="O75" s="6">
        <v>75</v>
      </c>
      <c r="P75" s="6"/>
      <c r="Q75" s="6">
        <v>17</v>
      </c>
      <c r="R75" s="4">
        <v>365</v>
      </c>
    </row>
    <row r="76" spans="2:18" x14ac:dyDescent="0.25">
      <c r="B76" s="6" t="s">
        <v>150</v>
      </c>
      <c r="C76" s="6" t="s">
        <v>20</v>
      </c>
      <c r="D76" s="6" t="s">
        <v>35</v>
      </c>
      <c r="E76" s="6" t="s">
        <v>151</v>
      </c>
      <c r="F76" s="6" t="s">
        <v>66</v>
      </c>
      <c r="G76" s="6">
        <v>191</v>
      </c>
      <c r="H76" s="7">
        <v>0.45333333333333337</v>
      </c>
      <c r="I76" s="8">
        <f t="shared" si="2"/>
        <v>7.706666666666667</v>
      </c>
      <c r="J76" s="8">
        <f t="shared" si="3"/>
        <v>2812.9333333333334</v>
      </c>
      <c r="K76" s="8">
        <f>J76*'REFERENCE SHEET'!$D$4</f>
        <v>281.29333333333335</v>
      </c>
      <c r="L76" s="8">
        <f>J76*'REFERENCE SHEET'!$D$5</f>
        <v>0.79625703866666675</v>
      </c>
      <c r="M76" s="8">
        <f>L76*'REFERENCE SHEET'!$D$6</f>
        <v>14.332626696000002</v>
      </c>
      <c r="N76" s="9">
        <v>428.48</v>
      </c>
      <c r="O76" s="6">
        <v>75</v>
      </c>
      <c r="P76" s="6" t="s">
        <v>54</v>
      </c>
      <c r="Q76" s="6">
        <v>17</v>
      </c>
      <c r="R76" s="4">
        <v>365</v>
      </c>
    </row>
    <row r="77" spans="2:18" x14ac:dyDescent="0.25">
      <c r="B77" s="6" t="s">
        <v>152</v>
      </c>
      <c r="C77" s="6" t="s">
        <v>20</v>
      </c>
      <c r="D77" s="6" t="s">
        <v>35</v>
      </c>
      <c r="E77" s="6" t="s">
        <v>151</v>
      </c>
      <c r="F77" s="6" t="s">
        <v>66</v>
      </c>
      <c r="G77" s="6">
        <v>191</v>
      </c>
      <c r="H77" s="7">
        <v>0.45333333333333337</v>
      </c>
      <c r="I77" s="8">
        <f t="shared" si="2"/>
        <v>7.706666666666667</v>
      </c>
      <c r="J77" s="8">
        <f t="shared" si="3"/>
        <v>2812.9333333333334</v>
      </c>
      <c r="K77" s="8">
        <f>J77*'REFERENCE SHEET'!$D$4</f>
        <v>281.29333333333335</v>
      </c>
      <c r="L77" s="8">
        <f>J77*'REFERENCE SHEET'!$D$5</f>
        <v>0.79625703866666675</v>
      </c>
      <c r="M77" s="8">
        <f>L77*'REFERENCE SHEET'!$D$6</f>
        <v>14.332626696000002</v>
      </c>
      <c r="N77" s="9">
        <v>428.48</v>
      </c>
      <c r="O77" s="6">
        <v>75</v>
      </c>
      <c r="P77" s="6" t="s">
        <v>54</v>
      </c>
      <c r="Q77" s="6">
        <v>17</v>
      </c>
      <c r="R77" s="4">
        <v>365</v>
      </c>
    </row>
    <row r="78" spans="2:18" x14ac:dyDescent="0.25">
      <c r="B78" s="6" t="s">
        <v>153</v>
      </c>
      <c r="C78" s="6" t="s">
        <v>20</v>
      </c>
      <c r="D78" s="6" t="s">
        <v>35</v>
      </c>
      <c r="E78" s="6" t="s">
        <v>154</v>
      </c>
      <c r="F78" s="6" t="s">
        <v>66</v>
      </c>
      <c r="G78" s="6">
        <v>191</v>
      </c>
      <c r="H78" s="7">
        <v>0.45333333333333337</v>
      </c>
      <c r="I78" s="8">
        <f t="shared" si="2"/>
        <v>7.706666666666667</v>
      </c>
      <c r="J78" s="8">
        <f t="shared" si="3"/>
        <v>2812.9333333333334</v>
      </c>
      <c r="K78" s="8">
        <f>J78*'REFERENCE SHEET'!$D$4</f>
        <v>281.29333333333335</v>
      </c>
      <c r="L78" s="8">
        <f>J78*'REFERENCE SHEET'!$D$5</f>
        <v>0.79625703866666675</v>
      </c>
      <c r="M78" s="8">
        <f>L78*'REFERENCE SHEET'!$D$6</f>
        <v>14.332626696000002</v>
      </c>
      <c r="N78" s="9">
        <v>428.48</v>
      </c>
      <c r="O78" s="6">
        <v>75</v>
      </c>
      <c r="P78" s="6" t="s">
        <v>54</v>
      </c>
      <c r="Q78" s="6">
        <v>17</v>
      </c>
      <c r="R78" s="4">
        <v>365</v>
      </c>
    </row>
    <row r="79" spans="2:18" x14ac:dyDescent="0.25">
      <c r="B79" s="6" t="s">
        <v>155</v>
      </c>
      <c r="C79" s="6" t="s">
        <v>20</v>
      </c>
      <c r="D79" s="6" t="s">
        <v>35</v>
      </c>
      <c r="E79" s="6" t="s">
        <v>154</v>
      </c>
      <c r="F79" s="6" t="s">
        <v>66</v>
      </c>
      <c r="G79" s="6">
        <v>191</v>
      </c>
      <c r="H79" s="7">
        <v>0.45333333333333337</v>
      </c>
      <c r="I79" s="8">
        <f t="shared" si="2"/>
        <v>7.706666666666667</v>
      </c>
      <c r="J79" s="8">
        <f t="shared" si="3"/>
        <v>2812.9333333333334</v>
      </c>
      <c r="K79" s="8">
        <f>J79*'REFERENCE SHEET'!$D$4</f>
        <v>281.29333333333335</v>
      </c>
      <c r="L79" s="8">
        <f>J79*'REFERENCE SHEET'!$D$5</f>
        <v>0.79625703866666675</v>
      </c>
      <c r="M79" s="8">
        <f>L79*'REFERENCE SHEET'!$D$6</f>
        <v>14.332626696000002</v>
      </c>
      <c r="N79" s="9">
        <v>428.48</v>
      </c>
      <c r="O79" s="6">
        <v>75</v>
      </c>
      <c r="P79" s="6" t="s">
        <v>54</v>
      </c>
      <c r="Q79" s="6">
        <v>17</v>
      </c>
      <c r="R79" s="4">
        <v>365</v>
      </c>
    </row>
    <row r="80" spans="2:18" x14ac:dyDescent="0.25">
      <c r="B80" s="6" t="s">
        <v>156</v>
      </c>
      <c r="C80" s="6" t="s">
        <v>20</v>
      </c>
      <c r="D80" s="6" t="s">
        <v>35</v>
      </c>
      <c r="E80" s="6" t="s">
        <v>157</v>
      </c>
      <c r="F80" s="6" t="s">
        <v>66</v>
      </c>
      <c r="G80" s="6">
        <v>191</v>
      </c>
      <c r="H80" s="7">
        <v>0.45333333333333337</v>
      </c>
      <c r="I80" s="8">
        <f t="shared" si="2"/>
        <v>7.706666666666667</v>
      </c>
      <c r="J80" s="8">
        <f t="shared" si="3"/>
        <v>2812.9333333333334</v>
      </c>
      <c r="K80" s="8">
        <f>J80*'REFERENCE SHEET'!$D$4</f>
        <v>281.29333333333335</v>
      </c>
      <c r="L80" s="8">
        <f>J80*'REFERENCE SHEET'!$D$5</f>
        <v>0.79625703866666675</v>
      </c>
      <c r="M80" s="8">
        <f>L80*'REFERENCE SHEET'!$D$6</f>
        <v>14.332626696000002</v>
      </c>
      <c r="N80" s="9">
        <v>428.48</v>
      </c>
      <c r="O80" s="6">
        <v>75</v>
      </c>
      <c r="P80" s="6" t="s">
        <v>54</v>
      </c>
      <c r="Q80" s="6">
        <v>17</v>
      </c>
      <c r="R80" s="4">
        <v>365</v>
      </c>
    </row>
    <row r="81" spans="2:18" x14ac:dyDescent="0.25">
      <c r="B81" s="6" t="s">
        <v>158</v>
      </c>
      <c r="C81" s="6" t="s">
        <v>20</v>
      </c>
      <c r="D81" s="6" t="s">
        <v>35</v>
      </c>
      <c r="E81" s="6" t="s">
        <v>157</v>
      </c>
      <c r="F81" s="6" t="s">
        <v>66</v>
      </c>
      <c r="G81" s="6">
        <v>191</v>
      </c>
      <c r="H81" s="7">
        <v>0.45333333333333337</v>
      </c>
      <c r="I81" s="8">
        <f t="shared" si="2"/>
        <v>7.706666666666667</v>
      </c>
      <c r="J81" s="8">
        <f t="shared" si="3"/>
        <v>2812.9333333333334</v>
      </c>
      <c r="K81" s="8">
        <f>J81*'REFERENCE SHEET'!$D$4</f>
        <v>281.29333333333335</v>
      </c>
      <c r="L81" s="8">
        <f>J81*'REFERENCE SHEET'!$D$5</f>
        <v>0.79625703866666675</v>
      </c>
      <c r="M81" s="8">
        <f>L81*'REFERENCE SHEET'!$D$6</f>
        <v>14.332626696000002</v>
      </c>
      <c r="N81" s="9">
        <v>428.48</v>
      </c>
      <c r="O81" s="6">
        <v>75</v>
      </c>
      <c r="P81" s="6" t="s">
        <v>54</v>
      </c>
      <c r="Q81" s="6">
        <v>17</v>
      </c>
      <c r="R81" s="4">
        <v>365</v>
      </c>
    </row>
    <row r="82" spans="2:18" x14ac:dyDescent="0.25">
      <c r="B82" s="6" t="s">
        <v>159</v>
      </c>
      <c r="C82" s="6" t="s">
        <v>20</v>
      </c>
      <c r="D82" s="6" t="s">
        <v>35</v>
      </c>
      <c r="E82" s="6" t="s">
        <v>160</v>
      </c>
      <c r="F82" s="6" t="s">
        <v>66</v>
      </c>
      <c r="G82" s="6">
        <v>191</v>
      </c>
      <c r="H82" s="7">
        <v>0.45333333333333337</v>
      </c>
      <c r="I82" s="8">
        <f t="shared" si="2"/>
        <v>7.706666666666667</v>
      </c>
      <c r="J82" s="8">
        <f t="shared" si="3"/>
        <v>2812.9333333333334</v>
      </c>
      <c r="K82" s="8">
        <f>J82*'REFERENCE SHEET'!$D$4</f>
        <v>281.29333333333335</v>
      </c>
      <c r="L82" s="8">
        <f>J82*'REFERENCE SHEET'!$D$5</f>
        <v>0.79625703866666675</v>
      </c>
      <c r="M82" s="8">
        <f>L82*'REFERENCE SHEET'!$D$6</f>
        <v>14.332626696000002</v>
      </c>
      <c r="N82" s="9">
        <v>428.48</v>
      </c>
      <c r="O82" s="6">
        <v>75</v>
      </c>
      <c r="P82" s="6" t="s">
        <v>54</v>
      </c>
      <c r="Q82" s="6">
        <v>17</v>
      </c>
      <c r="R82" s="4">
        <v>365</v>
      </c>
    </row>
    <row r="83" spans="2:18" x14ac:dyDescent="0.25">
      <c r="B83" s="6" t="s">
        <v>161</v>
      </c>
      <c r="C83" s="6" t="s">
        <v>20</v>
      </c>
      <c r="D83" s="6" t="s">
        <v>35</v>
      </c>
      <c r="E83" s="6" t="s">
        <v>160</v>
      </c>
      <c r="F83" s="6" t="s">
        <v>66</v>
      </c>
      <c r="G83" s="6">
        <v>191</v>
      </c>
      <c r="H83" s="7">
        <v>0.45333333333333337</v>
      </c>
      <c r="I83" s="8">
        <f t="shared" si="2"/>
        <v>7.706666666666667</v>
      </c>
      <c r="J83" s="8">
        <f t="shared" si="3"/>
        <v>2812.9333333333334</v>
      </c>
      <c r="K83" s="8">
        <f>J83*'REFERENCE SHEET'!$D$4</f>
        <v>281.29333333333335</v>
      </c>
      <c r="L83" s="8">
        <f>J83*'REFERENCE SHEET'!$D$5</f>
        <v>0.79625703866666675</v>
      </c>
      <c r="M83" s="8">
        <f>L83*'REFERENCE SHEET'!$D$6</f>
        <v>14.332626696000002</v>
      </c>
      <c r="N83" s="9">
        <v>428.48</v>
      </c>
      <c r="O83" s="6">
        <v>75</v>
      </c>
      <c r="P83" s="6" t="s">
        <v>54</v>
      </c>
      <c r="Q83" s="6">
        <v>17</v>
      </c>
      <c r="R83" s="4">
        <v>365</v>
      </c>
    </row>
    <row r="84" spans="2:18" x14ac:dyDescent="0.25">
      <c r="B84" s="6" t="s">
        <v>162</v>
      </c>
      <c r="C84" s="6" t="s">
        <v>20</v>
      </c>
      <c r="D84" s="6" t="s">
        <v>35</v>
      </c>
      <c r="E84" s="6" t="s">
        <v>163</v>
      </c>
      <c r="F84" s="6" t="s">
        <v>66</v>
      </c>
      <c r="G84" s="6">
        <v>191</v>
      </c>
      <c r="H84" s="7">
        <v>0.45333333333333337</v>
      </c>
      <c r="I84" s="8">
        <f t="shared" si="2"/>
        <v>7.706666666666667</v>
      </c>
      <c r="J84" s="8">
        <f t="shared" si="3"/>
        <v>2812.9333333333334</v>
      </c>
      <c r="K84" s="8">
        <f>J84*'REFERENCE SHEET'!$D$4</f>
        <v>281.29333333333335</v>
      </c>
      <c r="L84" s="8">
        <f>J84*'REFERENCE SHEET'!$D$5</f>
        <v>0.79625703866666675</v>
      </c>
      <c r="M84" s="8">
        <f>L84*'REFERENCE SHEET'!$D$6</f>
        <v>14.332626696000002</v>
      </c>
      <c r="N84" s="9">
        <v>428.48</v>
      </c>
      <c r="O84" s="6">
        <v>75</v>
      </c>
      <c r="P84" s="6" t="s">
        <v>54</v>
      </c>
      <c r="Q84" s="6">
        <v>17</v>
      </c>
      <c r="R84" s="4">
        <v>365</v>
      </c>
    </row>
    <row r="85" spans="2:18" x14ac:dyDescent="0.25">
      <c r="B85" s="6" t="s">
        <v>164</v>
      </c>
      <c r="C85" s="6" t="s">
        <v>20</v>
      </c>
      <c r="D85" s="6" t="s">
        <v>35</v>
      </c>
      <c r="E85" s="6" t="s">
        <v>163</v>
      </c>
      <c r="F85" s="6" t="s">
        <v>66</v>
      </c>
      <c r="G85" s="6">
        <v>191</v>
      </c>
      <c r="H85" s="7">
        <v>0.45333333333333337</v>
      </c>
      <c r="I85" s="8">
        <f t="shared" si="2"/>
        <v>7.706666666666667</v>
      </c>
      <c r="J85" s="8">
        <f t="shared" si="3"/>
        <v>2812.9333333333334</v>
      </c>
      <c r="K85" s="8">
        <f>J85*'REFERENCE SHEET'!$D$4</f>
        <v>281.29333333333335</v>
      </c>
      <c r="L85" s="8">
        <f>J85*'REFERENCE SHEET'!$D$5</f>
        <v>0.79625703866666675</v>
      </c>
      <c r="M85" s="8">
        <f>L85*'REFERENCE SHEET'!$D$6</f>
        <v>14.332626696000002</v>
      </c>
      <c r="N85" s="9">
        <v>428.48</v>
      </c>
      <c r="O85" s="6">
        <v>75</v>
      </c>
      <c r="P85" s="6" t="s">
        <v>54</v>
      </c>
      <c r="Q85" s="6">
        <v>17</v>
      </c>
      <c r="R85" s="4">
        <v>365</v>
      </c>
    </row>
    <row r="86" spans="2:18" x14ac:dyDescent="0.25">
      <c r="B86" s="6" t="s">
        <v>165</v>
      </c>
      <c r="C86" s="6" t="s">
        <v>20</v>
      </c>
      <c r="D86" s="6" t="s">
        <v>35</v>
      </c>
      <c r="E86" s="6" t="s">
        <v>166</v>
      </c>
      <c r="F86" s="6" t="s">
        <v>66</v>
      </c>
      <c r="G86" s="6">
        <v>191</v>
      </c>
      <c r="H86" s="7">
        <v>0.45333333333333337</v>
      </c>
      <c r="I86" s="8">
        <f t="shared" si="2"/>
        <v>7.706666666666667</v>
      </c>
      <c r="J86" s="8">
        <f t="shared" si="3"/>
        <v>2812.9333333333334</v>
      </c>
      <c r="K86" s="8">
        <f>J86*'REFERENCE SHEET'!$D$4</f>
        <v>281.29333333333335</v>
      </c>
      <c r="L86" s="8">
        <f>J86*'REFERENCE SHEET'!$D$5</f>
        <v>0.79625703866666675</v>
      </c>
      <c r="M86" s="8">
        <f>L86*'REFERENCE SHEET'!$D$6</f>
        <v>14.332626696000002</v>
      </c>
      <c r="N86" s="9">
        <v>428.48</v>
      </c>
      <c r="O86" s="6">
        <v>75</v>
      </c>
      <c r="P86" s="6" t="s">
        <v>54</v>
      </c>
      <c r="Q86" s="6">
        <v>17</v>
      </c>
      <c r="R86" s="4">
        <v>365</v>
      </c>
    </row>
    <row r="87" spans="2:18" x14ac:dyDescent="0.25">
      <c r="B87" s="6" t="s">
        <v>167</v>
      </c>
      <c r="C87" s="6" t="s">
        <v>20</v>
      </c>
      <c r="D87" s="6" t="s">
        <v>35</v>
      </c>
      <c r="E87" s="6" t="s">
        <v>168</v>
      </c>
      <c r="F87" s="6" t="s">
        <v>66</v>
      </c>
      <c r="G87" s="6">
        <v>191</v>
      </c>
      <c r="H87" s="7">
        <v>0.45333333333333337</v>
      </c>
      <c r="I87" s="8">
        <f t="shared" si="2"/>
        <v>7.706666666666667</v>
      </c>
      <c r="J87" s="8">
        <f t="shared" si="3"/>
        <v>2812.9333333333334</v>
      </c>
      <c r="K87" s="8">
        <f>J87*'REFERENCE SHEET'!$D$4</f>
        <v>281.29333333333335</v>
      </c>
      <c r="L87" s="8">
        <f>J87*'REFERENCE SHEET'!$D$5</f>
        <v>0.79625703866666675</v>
      </c>
      <c r="M87" s="8">
        <f>L87*'REFERENCE SHEET'!$D$6</f>
        <v>14.332626696000002</v>
      </c>
      <c r="N87" s="9">
        <v>428.48</v>
      </c>
      <c r="O87" s="6">
        <v>75</v>
      </c>
      <c r="P87" s="6" t="s">
        <v>54</v>
      </c>
      <c r="Q87" s="6">
        <v>17</v>
      </c>
      <c r="R87" s="4">
        <v>365</v>
      </c>
    </row>
    <row r="88" spans="2:18" x14ac:dyDescent="0.25">
      <c r="B88" s="6" t="s">
        <v>169</v>
      </c>
      <c r="C88" s="6" t="s">
        <v>20</v>
      </c>
      <c r="D88" s="6" t="s">
        <v>35</v>
      </c>
      <c r="E88" s="6" t="s">
        <v>168</v>
      </c>
      <c r="F88" s="6" t="s">
        <v>66</v>
      </c>
      <c r="G88" s="6">
        <v>191</v>
      </c>
      <c r="H88" s="7">
        <v>0.45333333333333337</v>
      </c>
      <c r="I88" s="8">
        <f t="shared" si="2"/>
        <v>7.706666666666667</v>
      </c>
      <c r="J88" s="8">
        <f t="shared" si="3"/>
        <v>2812.9333333333334</v>
      </c>
      <c r="K88" s="8">
        <f>J88*'REFERENCE SHEET'!$D$4</f>
        <v>281.29333333333335</v>
      </c>
      <c r="L88" s="8">
        <f>J88*'REFERENCE SHEET'!$D$5</f>
        <v>0.79625703866666675</v>
      </c>
      <c r="M88" s="8">
        <f>L88*'REFERENCE SHEET'!$D$6</f>
        <v>14.332626696000002</v>
      </c>
      <c r="N88" s="9">
        <v>428.48</v>
      </c>
      <c r="O88" s="6">
        <v>75</v>
      </c>
      <c r="P88" s="6" t="s">
        <v>54</v>
      </c>
      <c r="Q88" s="6">
        <v>17</v>
      </c>
      <c r="R88" s="4">
        <v>365</v>
      </c>
    </row>
    <row r="89" spans="2:18" x14ac:dyDescent="0.25">
      <c r="B89" s="6" t="s">
        <v>170</v>
      </c>
      <c r="C89" s="6" t="s">
        <v>20</v>
      </c>
      <c r="D89" s="6" t="s">
        <v>35</v>
      </c>
      <c r="E89" s="6" t="s">
        <v>171</v>
      </c>
      <c r="F89" s="6" t="s">
        <v>66</v>
      </c>
      <c r="G89" s="6">
        <v>191</v>
      </c>
      <c r="H89" s="7">
        <v>0.45333333333333337</v>
      </c>
      <c r="I89" s="8">
        <f t="shared" si="2"/>
        <v>7.706666666666667</v>
      </c>
      <c r="J89" s="8">
        <f t="shared" si="3"/>
        <v>2812.9333333333334</v>
      </c>
      <c r="K89" s="8">
        <f>J89*'REFERENCE SHEET'!$D$4</f>
        <v>281.29333333333335</v>
      </c>
      <c r="L89" s="8">
        <f>J89*'REFERENCE SHEET'!$D$5</f>
        <v>0.79625703866666675</v>
      </c>
      <c r="M89" s="8">
        <f>L89*'REFERENCE SHEET'!$D$6</f>
        <v>14.332626696000002</v>
      </c>
      <c r="N89" s="9">
        <v>428.48</v>
      </c>
      <c r="O89" s="6">
        <v>75</v>
      </c>
      <c r="P89" s="6" t="s">
        <v>54</v>
      </c>
      <c r="Q89" s="6">
        <v>17</v>
      </c>
      <c r="R89" s="4">
        <v>365</v>
      </c>
    </row>
    <row r="90" spans="2:18" x14ac:dyDescent="0.25">
      <c r="B90" s="6" t="s">
        <v>172</v>
      </c>
      <c r="C90" s="6" t="s">
        <v>20</v>
      </c>
      <c r="D90" s="6" t="s">
        <v>35</v>
      </c>
      <c r="E90" s="6" t="s">
        <v>171</v>
      </c>
      <c r="F90" s="6" t="s">
        <v>66</v>
      </c>
      <c r="G90" s="6">
        <v>191</v>
      </c>
      <c r="H90" s="7">
        <v>0.45333333333333337</v>
      </c>
      <c r="I90" s="8">
        <f t="shared" si="2"/>
        <v>7.706666666666667</v>
      </c>
      <c r="J90" s="8">
        <f t="shared" si="3"/>
        <v>2812.9333333333334</v>
      </c>
      <c r="K90" s="8">
        <f>J90*'REFERENCE SHEET'!$D$4</f>
        <v>281.29333333333335</v>
      </c>
      <c r="L90" s="8">
        <f>J90*'REFERENCE SHEET'!$D$5</f>
        <v>0.79625703866666675</v>
      </c>
      <c r="M90" s="8">
        <f>L90*'REFERENCE SHEET'!$D$6</f>
        <v>14.332626696000002</v>
      </c>
      <c r="N90" s="9">
        <v>428.48</v>
      </c>
      <c r="O90" s="6">
        <v>75</v>
      </c>
      <c r="P90" s="6" t="s">
        <v>54</v>
      </c>
      <c r="Q90" s="6">
        <v>17</v>
      </c>
      <c r="R90" s="4">
        <v>365</v>
      </c>
    </row>
    <row r="91" spans="2:18" x14ac:dyDescent="0.25">
      <c r="B91" s="6" t="s">
        <v>173</v>
      </c>
      <c r="C91" s="6" t="s">
        <v>20</v>
      </c>
      <c r="D91" s="6" t="s">
        <v>35</v>
      </c>
      <c r="E91" s="6" t="s">
        <v>174</v>
      </c>
      <c r="F91" s="6" t="s">
        <v>66</v>
      </c>
      <c r="G91" s="6">
        <v>191</v>
      </c>
      <c r="H91" s="7">
        <v>0.45333333333333337</v>
      </c>
      <c r="I91" s="8">
        <f t="shared" si="2"/>
        <v>7.706666666666667</v>
      </c>
      <c r="J91" s="8">
        <f t="shared" si="3"/>
        <v>2812.9333333333334</v>
      </c>
      <c r="K91" s="8">
        <f>J91*'REFERENCE SHEET'!$D$4</f>
        <v>281.29333333333335</v>
      </c>
      <c r="L91" s="8">
        <f>J91*'REFERENCE SHEET'!$D$5</f>
        <v>0.79625703866666675</v>
      </c>
      <c r="M91" s="8">
        <f>L91*'REFERENCE SHEET'!$D$6</f>
        <v>14.332626696000002</v>
      </c>
      <c r="N91" s="9">
        <v>428.48</v>
      </c>
      <c r="O91" s="6">
        <v>75</v>
      </c>
      <c r="P91" s="6" t="s">
        <v>54</v>
      </c>
      <c r="Q91" s="6">
        <v>17</v>
      </c>
      <c r="R91" s="4">
        <v>365</v>
      </c>
    </row>
    <row r="92" spans="2:18" x14ac:dyDescent="0.25">
      <c r="B92" s="6" t="s">
        <v>175</v>
      </c>
      <c r="C92" s="6" t="s">
        <v>20</v>
      </c>
      <c r="D92" s="6" t="s">
        <v>35</v>
      </c>
      <c r="E92" s="6" t="s">
        <v>174</v>
      </c>
      <c r="F92" s="6" t="s">
        <v>66</v>
      </c>
      <c r="G92" s="6">
        <v>191</v>
      </c>
      <c r="H92" s="7">
        <v>0.45333333333333337</v>
      </c>
      <c r="I92" s="8">
        <f t="shared" si="2"/>
        <v>7.706666666666667</v>
      </c>
      <c r="J92" s="8">
        <f t="shared" si="3"/>
        <v>2812.9333333333334</v>
      </c>
      <c r="K92" s="8">
        <f>J92*'REFERENCE SHEET'!$D$4</f>
        <v>281.29333333333335</v>
      </c>
      <c r="L92" s="8">
        <f>J92*'REFERENCE SHEET'!$D$5</f>
        <v>0.79625703866666675</v>
      </c>
      <c r="M92" s="8">
        <f>L92*'REFERENCE SHEET'!$D$6</f>
        <v>14.332626696000002</v>
      </c>
      <c r="N92" s="9">
        <v>428.48</v>
      </c>
      <c r="O92" s="6">
        <v>75</v>
      </c>
      <c r="P92" s="6" t="s">
        <v>54</v>
      </c>
      <c r="Q92" s="6">
        <v>17</v>
      </c>
      <c r="R92" s="4">
        <v>365</v>
      </c>
    </row>
    <row r="93" spans="2:18" x14ac:dyDescent="0.25">
      <c r="B93" s="6" t="s">
        <v>176</v>
      </c>
      <c r="C93" s="6" t="s">
        <v>20</v>
      </c>
      <c r="D93" s="6" t="s">
        <v>35</v>
      </c>
      <c r="E93" s="6" t="s">
        <v>177</v>
      </c>
      <c r="F93" s="6" t="s">
        <v>66</v>
      </c>
      <c r="G93" s="6">
        <v>191</v>
      </c>
      <c r="H93" s="7">
        <v>0.45333333333333337</v>
      </c>
      <c r="I93" s="8">
        <f t="shared" si="2"/>
        <v>7.706666666666667</v>
      </c>
      <c r="J93" s="8">
        <f t="shared" si="3"/>
        <v>2812.9333333333334</v>
      </c>
      <c r="K93" s="8">
        <f>J93*'REFERENCE SHEET'!$D$4</f>
        <v>281.29333333333335</v>
      </c>
      <c r="L93" s="8">
        <f>J93*'REFERENCE SHEET'!$D$5</f>
        <v>0.79625703866666675</v>
      </c>
      <c r="M93" s="8">
        <f>L93*'REFERENCE SHEET'!$D$6</f>
        <v>14.332626696000002</v>
      </c>
      <c r="N93" s="9">
        <v>428.48</v>
      </c>
      <c r="O93" s="6">
        <v>75</v>
      </c>
      <c r="P93" s="6" t="s">
        <v>54</v>
      </c>
      <c r="Q93" s="6">
        <v>17</v>
      </c>
      <c r="R93" s="4">
        <v>365</v>
      </c>
    </row>
    <row r="94" spans="2:18" x14ac:dyDescent="0.25">
      <c r="B94" s="6" t="s">
        <v>178</v>
      </c>
      <c r="C94" s="6" t="s">
        <v>20</v>
      </c>
      <c r="D94" s="6" t="s">
        <v>35</v>
      </c>
      <c r="E94" s="6" t="s">
        <v>177</v>
      </c>
      <c r="F94" s="6" t="s">
        <v>66</v>
      </c>
      <c r="G94" s="6">
        <v>191</v>
      </c>
      <c r="H94" s="7">
        <v>0.45333333333333337</v>
      </c>
      <c r="I94" s="8">
        <f t="shared" si="2"/>
        <v>7.706666666666667</v>
      </c>
      <c r="J94" s="8">
        <f t="shared" si="3"/>
        <v>2812.9333333333334</v>
      </c>
      <c r="K94" s="8">
        <f>J94*'REFERENCE SHEET'!$D$4</f>
        <v>281.29333333333335</v>
      </c>
      <c r="L94" s="8">
        <f>J94*'REFERENCE SHEET'!$D$5</f>
        <v>0.79625703866666675</v>
      </c>
      <c r="M94" s="8">
        <f>L94*'REFERENCE SHEET'!$D$6</f>
        <v>14.332626696000002</v>
      </c>
      <c r="N94" s="9">
        <v>428.48</v>
      </c>
      <c r="O94" s="6">
        <v>75</v>
      </c>
      <c r="P94" s="6" t="s">
        <v>54</v>
      </c>
      <c r="Q94" s="6">
        <v>17</v>
      </c>
      <c r="R94" s="4">
        <v>365</v>
      </c>
    </row>
    <row r="95" spans="2:18" x14ac:dyDescent="0.25">
      <c r="B95" s="6" t="s">
        <v>179</v>
      </c>
      <c r="C95" s="6" t="s">
        <v>20</v>
      </c>
      <c r="D95" s="6" t="s">
        <v>35</v>
      </c>
      <c r="E95" s="6" t="s">
        <v>180</v>
      </c>
      <c r="F95" s="6" t="s">
        <v>66</v>
      </c>
      <c r="G95" s="6">
        <v>191</v>
      </c>
      <c r="H95" s="7">
        <v>0.45333333333333337</v>
      </c>
      <c r="I95" s="8">
        <f t="shared" si="2"/>
        <v>7.706666666666667</v>
      </c>
      <c r="J95" s="8">
        <f t="shared" si="3"/>
        <v>2812.9333333333334</v>
      </c>
      <c r="K95" s="8">
        <f>J95*'REFERENCE SHEET'!$D$4</f>
        <v>281.29333333333335</v>
      </c>
      <c r="L95" s="8">
        <f>J95*'REFERENCE SHEET'!$D$5</f>
        <v>0.79625703866666675</v>
      </c>
      <c r="M95" s="8">
        <f>L95*'REFERENCE SHEET'!$D$6</f>
        <v>14.332626696000002</v>
      </c>
      <c r="N95" s="9">
        <v>428.48</v>
      </c>
      <c r="O95" s="6">
        <v>75</v>
      </c>
      <c r="P95" s="6" t="s">
        <v>54</v>
      </c>
      <c r="Q95" s="6">
        <v>17</v>
      </c>
      <c r="R95" s="4">
        <v>365</v>
      </c>
    </row>
    <row r="96" spans="2:18" x14ac:dyDescent="0.25">
      <c r="B96" s="6" t="s">
        <v>181</v>
      </c>
      <c r="C96" s="6" t="s">
        <v>20</v>
      </c>
      <c r="D96" s="6" t="s">
        <v>35</v>
      </c>
      <c r="E96" s="6" t="s">
        <v>180</v>
      </c>
      <c r="F96" s="6" t="s">
        <v>66</v>
      </c>
      <c r="G96" s="6">
        <v>191</v>
      </c>
      <c r="H96" s="7">
        <v>0.45333333333333337</v>
      </c>
      <c r="I96" s="8">
        <f t="shared" si="2"/>
        <v>7.706666666666667</v>
      </c>
      <c r="J96" s="8">
        <f t="shared" si="3"/>
        <v>2812.9333333333334</v>
      </c>
      <c r="K96" s="8">
        <f>J96*'REFERENCE SHEET'!$D$4</f>
        <v>281.29333333333335</v>
      </c>
      <c r="L96" s="8">
        <f>J96*'REFERENCE SHEET'!$D$5</f>
        <v>0.79625703866666675</v>
      </c>
      <c r="M96" s="8">
        <f>L96*'REFERENCE SHEET'!$D$6</f>
        <v>14.332626696000002</v>
      </c>
      <c r="N96" s="9">
        <v>428.48</v>
      </c>
      <c r="O96" s="6">
        <v>75</v>
      </c>
      <c r="P96" s="6" t="s">
        <v>54</v>
      </c>
      <c r="Q96" s="6">
        <v>17</v>
      </c>
      <c r="R96" s="4">
        <v>365</v>
      </c>
    </row>
    <row r="97" spans="2:18" x14ac:dyDescent="0.25">
      <c r="B97" s="6" t="s">
        <v>182</v>
      </c>
      <c r="C97" s="6" t="s">
        <v>20</v>
      </c>
      <c r="D97" s="6" t="s">
        <v>35</v>
      </c>
      <c r="E97" s="6" t="s">
        <v>183</v>
      </c>
      <c r="F97" s="6" t="s">
        <v>66</v>
      </c>
      <c r="G97" s="6">
        <v>191</v>
      </c>
      <c r="H97" s="7">
        <v>0.45333333333333337</v>
      </c>
      <c r="I97" s="8">
        <f t="shared" si="2"/>
        <v>7.706666666666667</v>
      </c>
      <c r="J97" s="8">
        <f t="shared" si="3"/>
        <v>2812.9333333333334</v>
      </c>
      <c r="K97" s="8">
        <f>J97*'REFERENCE SHEET'!$D$4</f>
        <v>281.29333333333335</v>
      </c>
      <c r="L97" s="8">
        <f>J97*'REFERENCE SHEET'!$D$5</f>
        <v>0.79625703866666675</v>
      </c>
      <c r="M97" s="8">
        <f>L97*'REFERENCE SHEET'!$D$6</f>
        <v>14.332626696000002</v>
      </c>
      <c r="N97" s="9">
        <v>428.48</v>
      </c>
      <c r="O97" s="6">
        <v>75</v>
      </c>
      <c r="P97" s="6" t="s">
        <v>54</v>
      </c>
      <c r="Q97" s="6">
        <v>17</v>
      </c>
      <c r="R97" s="4">
        <v>365</v>
      </c>
    </row>
    <row r="98" spans="2:18" x14ac:dyDescent="0.25">
      <c r="B98" s="6" t="s">
        <v>184</v>
      </c>
      <c r="C98" s="6" t="s">
        <v>20</v>
      </c>
      <c r="D98" s="6" t="s">
        <v>35</v>
      </c>
      <c r="E98" s="6" t="s">
        <v>183</v>
      </c>
      <c r="F98" s="6" t="s">
        <v>66</v>
      </c>
      <c r="G98" s="6">
        <v>191</v>
      </c>
      <c r="H98" s="7">
        <v>0.45333333333333337</v>
      </c>
      <c r="I98" s="8">
        <f t="shared" si="2"/>
        <v>7.706666666666667</v>
      </c>
      <c r="J98" s="8">
        <f t="shared" si="3"/>
        <v>2812.9333333333334</v>
      </c>
      <c r="K98" s="8">
        <f>J98*'REFERENCE SHEET'!$D$4</f>
        <v>281.29333333333335</v>
      </c>
      <c r="L98" s="8">
        <f>J98*'REFERENCE SHEET'!$D$5</f>
        <v>0.79625703866666675</v>
      </c>
      <c r="M98" s="8">
        <f>L98*'REFERENCE SHEET'!$D$6</f>
        <v>14.332626696000002</v>
      </c>
      <c r="N98" s="9">
        <v>428.48</v>
      </c>
      <c r="O98" s="6">
        <v>75</v>
      </c>
      <c r="P98" s="6" t="s">
        <v>54</v>
      </c>
      <c r="Q98" s="6">
        <v>17</v>
      </c>
      <c r="R98" s="4">
        <v>365</v>
      </c>
    </row>
    <row r="99" spans="2:18" x14ac:dyDescent="0.25">
      <c r="B99" s="6" t="s">
        <v>185</v>
      </c>
      <c r="C99" s="6" t="s">
        <v>20</v>
      </c>
      <c r="D99" s="6" t="s">
        <v>35</v>
      </c>
      <c r="E99" s="6" t="s">
        <v>186</v>
      </c>
      <c r="F99" s="6" t="s">
        <v>66</v>
      </c>
      <c r="G99" s="6">
        <v>191</v>
      </c>
      <c r="H99" s="7">
        <v>0.45333333333333337</v>
      </c>
      <c r="I99" s="8">
        <f t="shared" si="2"/>
        <v>7.706666666666667</v>
      </c>
      <c r="J99" s="8">
        <f t="shared" si="3"/>
        <v>2812.9333333333334</v>
      </c>
      <c r="K99" s="8">
        <f>J99*'REFERENCE SHEET'!$D$4</f>
        <v>281.29333333333335</v>
      </c>
      <c r="L99" s="8">
        <f>J99*'REFERENCE SHEET'!$D$5</f>
        <v>0.79625703866666675</v>
      </c>
      <c r="M99" s="8">
        <f>L99*'REFERENCE SHEET'!$D$6</f>
        <v>14.332626696000002</v>
      </c>
      <c r="N99" s="9">
        <v>428.48</v>
      </c>
      <c r="O99" s="6">
        <v>75</v>
      </c>
      <c r="P99" s="6" t="s">
        <v>54</v>
      </c>
      <c r="Q99" s="6">
        <v>17</v>
      </c>
      <c r="R99" s="4">
        <v>365</v>
      </c>
    </row>
    <row r="100" spans="2:18" x14ac:dyDescent="0.25">
      <c r="B100" s="6" t="s">
        <v>187</v>
      </c>
      <c r="C100" s="6" t="s">
        <v>20</v>
      </c>
      <c r="D100" s="6" t="s">
        <v>35</v>
      </c>
      <c r="E100" s="6" t="s">
        <v>186</v>
      </c>
      <c r="F100" s="6" t="s">
        <v>66</v>
      </c>
      <c r="G100" s="6">
        <v>191</v>
      </c>
      <c r="H100" s="7">
        <v>0.45333333333333337</v>
      </c>
      <c r="I100" s="8">
        <f t="shared" si="2"/>
        <v>7.706666666666667</v>
      </c>
      <c r="J100" s="8">
        <f t="shared" si="3"/>
        <v>2812.9333333333334</v>
      </c>
      <c r="K100" s="8">
        <f>J100*'REFERENCE SHEET'!$D$4</f>
        <v>281.29333333333335</v>
      </c>
      <c r="L100" s="8">
        <f>J100*'REFERENCE SHEET'!$D$5</f>
        <v>0.79625703866666675</v>
      </c>
      <c r="M100" s="8">
        <f>L100*'REFERENCE SHEET'!$D$6</f>
        <v>14.332626696000002</v>
      </c>
      <c r="N100" s="9">
        <v>428.48</v>
      </c>
      <c r="O100" s="6">
        <v>75</v>
      </c>
      <c r="P100" s="6" t="s">
        <v>54</v>
      </c>
      <c r="Q100" s="6">
        <v>17</v>
      </c>
      <c r="R100" s="4">
        <v>365</v>
      </c>
    </row>
    <row r="101" spans="2:18" x14ac:dyDescent="0.25">
      <c r="B101" s="6" t="s">
        <v>188</v>
      </c>
      <c r="C101" s="6" t="s">
        <v>20</v>
      </c>
      <c r="D101" s="6" t="s">
        <v>35</v>
      </c>
      <c r="E101" s="6" t="s">
        <v>189</v>
      </c>
      <c r="F101" s="6" t="s">
        <v>66</v>
      </c>
      <c r="G101" s="6">
        <v>191</v>
      </c>
      <c r="H101" s="7">
        <v>0.45333333333333337</v>
      </c>
      <c r="I101" s="8">
        <f t="shared" si="2"/>
        <v>7.706666666666667</v>
      </c>
      <c r="J101" s="8">
        <f t="shared" si="3"/>
        <v>2812.9333333333334</v>
      </c>
      <c r="K101" s="8">
        <f>J101*'REFERENCE SHEET'!$D$4</f>
        <v>281.29333333333335</v>
      </c>
      <c r="L101" s="8">
        <f>J101*'REFERENCE SHEET'!$D$5</f>
        <v>0.79625703866666675</v>
      </c>
      <c r="M101" s="8">
        <f>L101*'REFERENCE SHEET'!$D$6</f>
        <v>14.332626696000002</v>
      </c>
      <c r="N101" s="9">
        <v>428.48</v>
      </c>
      <c r="O101" s="6">
        <v>75</v>
      </c>
      <c r="P101" s="6" t="s">
        <v>54</v>
      </c>
      <c r="Q101" s="6">
        <v>17</v>
      </c>
      <c r="R101" s="4">
        <v>365</v>
      </c>
    </row>
    <row r="102" spans="2:18" x14ac:dyDescent="0.25">
      <c r="B102" s="6" t="s">
        <v>190</v>
      </c>
      <c r="C102" s="6" t="s">
        <v>20</v>
      </c>
      <c r="D102" s="6" t="s">
        <v>35</v>
      </c>
      <c r="E102" s="6" t="s">
        <v>189</v>
      </c>
      <c r="F102" s="6" t="s">
        <v>66</v>
      </c>
      <c r="G102" s="6">
        <v>191</v>
      </c>
      <c r="H102" s="7">
        <v>0.45333333333333337</v>
      </c>
      <c r="I102" s="8">
        <f t="shared" si="2"/>
        <v>7.706666666666667</v>
      </c>
      <c r="J102" s="8">
        <f t="shared" si="3"/>
        <v>2812.9333333333334</v>
      </c>
      <c r="K102" s="8">
        <f>J102*'REFERENCE SHEET'!$D$4</f>
        <v>281.29333333333335</v>
      </c>
      <c r="L102" s="8">
        <f>J102*'REFERENCE SHEET'!$D$5</f>
        <v>0.79625703866666675</v>
      </c>
      <c r="M102" s="8">
        <f>L102*'REFERENCE SHEET'!$D$6</f>
        <v>14.332626696000002</v>
      </c>
      <c r="N102" s="9">
        <v>428.48</v>
      </c>
      <c r="O102" s="6">
        <v>75</v>
      </c>
      <c r="P102" s="6" t="s">
        <v>54</v>
      </c>
      <c r="Q102" s="6">
        <v>17</v>
      </c>
      <c r="R102" s="4">
        <v>365</v>
      </c>
    </row>
    <row r="103" spans="2:18" x14ac:dyDescent="0.25">
      <c r="B103" s="6" t="s">
        <v>191</v>
      </c>
      <c r="C103" s="6" t="s">
        <v>20</v>
      </c>
      <c r="D103" s="6" t="s">
        <v>35</v>
      </c>
      <c r="E103" s="6" t="s">
        <v>65</v>
      </c>
      <c r="F103" s="6" t="s">
        <v>66</v>
      </c>
      <c r="G103" s="6">
        <v>191</v>
      </c>
      <c r="H103" s="7">
        <v>0.45333333333333337</v>
      </c>
      <c r="I103" s="8">
        <f t="shared" si="2"/>
        <v>7.706666666666667</v>
      </c>
      <c r="J103" s="8">
        <f t="shared" si="3"/>
        <v>2812.9333333333334</v>
      </c>
      <c r="K103" s="8">
        <f>J103*'REFERENCE SHEET'!$D$4</f>
        <v>281.29333333333335</v>
      </c>
      <c r="L103" s="8">
        <f>J103*'REFERENCE SHEET'!$D$5</f>
        <v>0.79625703866666675</v>
      </c>
      <c r="M103" s="8">
        <f>L103*'REFERENCE SHEET'!$D$6</f>
        <v>14.332626696000002</v>
      </c>
      <c r="N103" s="9">
        <v>428.48</v>
      </c>
      <c r="O103" s="6">
        <v>75</v>
      </c>
      <c r="P103" s="6" t="s">
        <v>54</v>
      </c>
      <c r="Q103" s="6">
        <v>17</v>
      </c>
      <c r="R103" s="4">
        <v>365</v>
      </c>
    </row>
    <row r="104" spans="2:18" x14ac:dyDescent="0.25">
      <c r="B104" s="6" t="s">
        <v>192</v>
      </c>
      <c r="C104" s="6" t="s">
        <v>193</v>
      </c>
      <c r="D104" s="6" t="s">
        <v>35</v>
      </c>
      <c r="E104" s="6" t="s">
        <v>194</v>
      </c>
      <c r="F104" s="6" t="s">
        <v>195</v>
      </c>
      <c r="G104" s="6">
        <v>98</v>
      </c>
      <c r="H104" s="7">
        <v>0.56999999999999995</v>
      </c>
      <c r="I104" s="8">
        <f t="shared" si="2"/>
        <v>13.68</v>
      </c>
      <c r="J104" s="8">
        <f t="shared" si="3"/>
        <v>4993.2</v>
      </c>
      <c r="K104" s="8">
        <f>J104*'REFERENCE SHEET'!$D$4</f>
        <v>499.32</v>
      </c>
      <c r="L104" s="8">
        <f>J104*'REFERENCE SHEET'!$D$5</f>
        <v>1.413425124</v>
      </c>
      <c r="M104" s="8">
        <f>L104*'REFERENCE SHEET'!$D$6</f>
        <v>25.441652231999999</v>
      </c>
      <c r="N104" s="9">
        <v>538.807024512</v>
      </c>
      <c r="O104" s="6">
        <v>75</v>
      </c>
      <c r="P104" s="6" t="s">
        <v>54</v>
      </c>
      <c r="Q104" s="6">
        <v>24</v>
      </c>
      <c r="R104" s="4">
        <v>365</v>
      </c>
    </row>
    <row r="105" spans="2:18" x14ac:dyDescent="0.25">
      <c r="B105" s="6" t="s">
        <v>196</v>
      </c>
      <c r="C105" s="6" t="s">
        <v>20</v>
      </c>
      <c r="D105" s="6" t="s">
        <v>35</v>
      </c>
      <c r="E105" s="6" t="s">
        <v>197</v>
      </c>
      <c r="F105" s="6" t="s">
        <v>198</v>
      </c>
      <c r="G105" s="6">
        <v>100</v>
      </c>
      <c r="H105" s="7">
        <v>0.434</v>
      </c>
      <c r="I105" s="8">
        <f t="shared" si="2"/>
        <v>10.416</v>
      </c>
      <c r="J105" s="8">
        <f t="shared" si="3"/>
        <v>3801.84</v>
      </c>
      <c r="K105" s="8">
        <f>J105*'REFERENCE SHEET'!$D$4</f>
        <v>380.18400000000003</v>
      </c>
      <c r="L105" s="8">
        <f>J105*'REFERENCE SHEET'!$D$5</f>
        <v>1.0761868488000002</v>
      </c>
      <c r="M105" s="8">
        <f>L105*'REFERENCE SHEET'!$D$6</f>
        <v>19.371363278400004</v>
      </c>
      <c r="N105" s="9">
        <v>410.24955901440001</v>
      </c>
      <c r="O105" s="6">
        <v>55</v>
      </c>
      <c r="P105" s="6"/>
      <c r="Q105" s="6">
        <v>24</v>
      </c>
      <c r="R105" s="4">
        <v>365</v>
      </c>
    </row>
    <row r="106" spans="2:18" x14ac:dyDescent="0.25">
      <c r="B106" s="6" t="s">
        <v>199</v>
      </c>
      <c r="C106" s="6" t="s">
        <v>193</v>
      </c>
      <c r="D106" s="6" t="s">
        <v>35</v>
      </c>
      <c r="E106" s="6" t="s">
        <v>197</v>
      </c>
      <c r="F106" s="6" t="s">
        <v>198</v>
      </c>
      <c r="G106" s="6">
        <v>98</v>
      </c>
      <c r="H106" s="7">
        <v>0.39478827361563523</v>
      </c>
      <c r="I106" s="8">
        <f t="shared" si="2"/>
        <v>9.474918566775246</v>
      </c>
      <c r="J106" s="8">
        <f t="shared" si="3"/>
        <v>3458.3452768729649</v>
      </c>
      <c r="K106" s="8">
        <f>J106*'REFERENCE SHEET'!$D$4</f>
        <v>345.83452768729649</v>
      </c>
      <c r="L106" s="8">
        <f>J106*'REFERENCE SHEET'!$D$5</f>
        <v>0.97895379752443024</v>
      </c>
      <c r="M106" s="8">
        <f>L106*'REFERENCE SHEET'!$D$6</f>
        <v>17.621168355439742</v>
      </c>
      <c r="N106" s="9">
        <v>373.18367547205219</v>
      </c>
      <c r="O106" s="6" t="s">
        <v>200</v>
      </c>
      <c r="P106" s="6"/>
      <c r="Q106" s="6">
        <v>24</v>
      </c>
      <c r="R106" s="4">
        <v>365</v>
      </c>
    </row>
    <row r="107" spans="2:18" x14ac:dyDescent="0.25">
      <c r="B107" s="6" t="s">
        <v>201</v>
      </c>
      <c r="C107" s="6" t="s">
        <v>202</v>
      </c>
      <c r="D107" s="6" t="s">
        <v>35</v>
      </c>
      <c r="E107" s="6" t="s">
        <v>203</v>
      </c>
      <c r="F107" s="6" t="s">
        <v>198</v>
      </c>
      <c r="G107" s="6">
        <v>100</v>
      </c>
      <c r="H107" s="7">
        <v>0.55599999999999994</v>
      </c>
      <c r="I107" s="8">
        <f t="shared" si="2"/>
        <v>13.343999999999998</v>
      </c>
      <c r="J107" s="8">
        <f t="shared" si="3"/>
        <v>4870.5599999999995</v>
      </c>
      <c r="K107" s="8">
        <f>J107*'REFERENCE SHEET'!$D$4</f>
        <v>487.05599999999998</v>
      </c>
      <c r="L107" s="8">
        <f>J107*'REFERENCE SHEET'!$D$5</f>
        <v>1.3787094192</v>
      </c>
      <c r="M107" s="8">
        <f>L107*'REFERENCE SHEET'!$D$6</f>
        <v>24.8167695456</v>
      </c>
      <c r="N107" s="9">
        <v>525.57316776959999</v>
      </c>
      <c r="O107" s="6">
        <v>76</v>
      </c>
      <c r="P107" s="6"/>
      <c r="Q107" s="6">
        <v>24</v>
      </c>
      <c r="R107" s="4">
        <v>365</v>
      </c>
    </row>
    <row r="108" spans="2:18" x14ac:dyDescent="0.25">
      <c r="B108" s="6" t="s">
        <v>204</v>
      </c>
      <c r="C108" s="6" t="s">
        <v>20</v>
      </c>
      <c r="D108" s="6" t="s">
        <v>35</v>
      </c>
      <c r="E108" s="6" t="s">
        <v>205</v>
      </c>
      <c r="F108" s="6" t="s">
        <v>198</v>
      </c>
      <c r="G108" s="6">
        <v>100</v>
      </c>
      <c r="H108" s="7">
        <v>0.502</v>
      </c>
      <c r="I108" s="8">
        <f t="shared" si="2"/>
        <v>12.048</v>
      </c>
      <c r="J108" s="8">
        <f t="shared" si="3"/>
        <v>4397.5200000000004</v>
      </c>
      <c r="K108" s="8">
        <f>J108*'REFERENCE SHEET'!$D$4</f>
        <v>439.75200000000007</v>
      </c>
      <c r="L108" s="8">
        <f>J108*'REFERENCE SHEET'!$D$5</f>
        <v>1.2448059864000003</v>
      </c>
      <c r="M108" s="8">
        <f>L108*'REFERENCE SHEET'!$D$6</f>
        <v>22.406507755200003</v>
      </c>
      <c r="N108" s="9">
        <v>474.52829176320006</v>
      </c>
      <c r="O108" s="6">
        <v>58</v>
      </c>
      <c r="P108" s="6"/>
      <c r="Q108" s="6">
        <v>24</v>
      </c>
      <c r="R108" s="4">
        <v>365</v>
      </c>
    </row>
    <row r="109" spans="2:18" x14ac:dyDescent="0.25">
      <c r="B109" s="6" t="s">
        <v>206</v>
      </c>
      <c r="C109" s="6" t="s">
        <v>207</v>
      </c>
      <c r="D109" s="6" t="s">
        <v>35</v>
      </c>
      <c r="E109" s="6" t="s">
        <v>208</v>
      </c>
      <c r="F109" s="6" t="s">
        <v>198</v>
      </c>
      <c r="G109" s="6">
        <v>113</v>
      </c>
      <c r="H109" s="7">
        <v>0.67291666666666672</v>
      </c>
      <c r="I109" s="8">
        <f t="shared" si="2"/>
        <v>16.150000000000002</v>
      </c>
      <c r="J109" s="8">
        <f t="shared" si="3"/>
        <v>5894.7500000000009</v>
      </c>
      <c r="K109" s="8">
        <f>J109*'REFERENCE SHEET'!$D$4</f>
        <v>589.47500000000014</v>
      </c>
      <c r="L109" s="8">
        <f>J109*'REFERENCE SHEET'!$D$5</f>
        <v>1.6686268825000004</v>
      </c>
      <c r="M109" s="8">
        <f>L109*'REFERENCE SHEET'!$D$6</f>
        <v>30.035283885000005</v>
      </c>
      <c r="N109" s="9">
        <v>636.09162616000015</v>
      </c>
      <c r="O109" s="6">
        <v>70</v>
      </c>
      <c r="P109" s="6" t="s">
        <v>54</v>
      </c>
      <c r="Q109" s="6">
        <v>24</v>
      </c>
      <c r="R109" s="4">
        <v>365</v>
      </c>
    </row>
    <row r="110" spans="2:18" x14ac:dyDescent="0.25">
      <c r="B110" s="6" t="s">
        <v>209</v>
      </c>
      <c r="C110" s="6" t="s">
        <v>210</v>
      </c>
      <c r="D110" s="6" t="s">
        <v>35</v>
      </c>
      <c r="E110" s="6" t="s">
        <v>211</v>
      </c>
      <c r="F110" s="6" t="s">
        <v>198</v>
      </c>
      <c r="G110" s="6">
        <v>104</v>
      </c>
      <c r="H110" s="7">
        <v>0.18430034129692832</v>
      </c>
      <c r="I110" s="8">
        <f t="shared" si="2"/>
        <v>4.4232081911262799</v>
      </c>
      <c r="J110" s="8">
        <f t="shared" si="3"/>
        <v>1614.4709897610921</v>
      </c>
      <c r="K110" s="8">
        <f>J110*'REFERENCE SHEET'!$D$4</f>
        <v>161.44709897610923</v>
      </c>
      <c r="L110" s="8">
        <f>J110*'REFERENCE SHEET'!$D$5</f>
        <v>0.45700830307167239</v>
      </c>
      <c r="M110" s="8">
        <f>L110*'REFERENCE SHEET'!$D$6</f>
        <v>8.2261494552901038</v>
      </c>
      <c r="N110" s="9">
        <v>174.21459387849831</v>
      </c>
      <c r="O110" s="6">
        <v>50</v>
      </c>
      <c r="P110" s="6"/>
      <c r="Q110" s="6">
        <v>24</v>
      </c>
      <c r="R110" s="4">
        <v>365</v>
      </c>
    </row>
    <row r="111" spans="2:18" x14ac:dyDescent="0.25">
      <c r="B111" s="6" t="s">
        <v>212</v>
      </c>
      <c r="C111" s="6" t="s">
        <v>207</v>
      </c>
      <c r="D111" s="6" t="s">
        <v>35</v>
      </c>
      <c r="E111" s="6" t="s">
        <v>213</v>
      </c>
      <c r="F111" s="6" t="s">
        <v>198</v>
      </c>
      <c r="G111" s="6">
        <v>113</v>
      </c>
      <c r="H111" s="7">
        <v>0.75689045936395749</v>
      </c>
      <c r="I111" s="8">
        <f t="shared" si="2"/>
        <v>18.165371024734981</v>
      </c>
      <c r="J111" s="8">
        <f t="shared" si="3"/>
        <v>6630.3604240282675</v>
      </c>
      <c r="K111" s="8">
        <f>J111*'REFERENCE SHEET'!$D$4</f>
        <v>663.03604240282675</v>
      </c>
      <c r="L111" s="8">
        <f>J111*'REFERENCE SHEET'!$D$5</f>
        <v>1.8768561252296818</v>
      </c>
      <c r="M111" s="8">
        <f>L111*'REFERENCE SHEET'!$D$6</f>
        <v>33.783410254134274</v>
      </c>
      <c r="N111" s="9">
        <v>715.46999349371015</v>
      </c>
      <c r="O111" s="6">
        <v>75</v>
      </c>
      <c r="P111" s="6"/>
      <c r="Q111" s="6">
        <v>24</v>
      </c>
      <c r="R111" s="4">
        <v>365</v>
      </c>
    </row>
    <row r="112" spans="2:18" x14ac:dyDescent="0.25">
      <c r="B112" s="6" t="s">
        <v>214</v>
      </c>
      <c r="C112" s="6" t="s">
        <v>20</v>
      </c>
      <c r="D112" s="6" t="s">
        <v>35</v>
      </c>
      <c r="E112" s="6" t="s">
        <v>215</v>
      </c>
      <c r="F112" s="6" t="s">
        <v>198</v>
      </c>
      <c r="G112" s="6">
        <v>200</v>
      </c>
      <c r="H112" s="7">
        <v>0.72779783393501807</v>
      </c>
      <c r="I112" s="8">
        <f t="shared" si="2"/>
        <v>17.467148014440433</v>
      </c>
      <c r="J112" s="8">
        <f t="shared" si="3"/>
        <v>6375.5090252707578</v>
      </c>
      <c r="K112" s="8">
        <f>J112*'REFERENCE SHEET'!$D$4</f>
        <v>637.55090252707578</v>
      </c>
      <c r="L112" s="8">
        <f>J112*'REFERENCE SHEET'!$D$5</f>
        <v>1.8047153397833935</v>
      </c>
      <c r="M112" s="8">
        <f>L112*'REFERENCE SHEET'!$D$6</f>
        <v>32.484876116101084</v>
      </c>
      <c r="N112" s="9">
        <v>687.969447980361</v>
      </c>
      <c r="O112" s="6">
        <v>60</v>
      </c>
      <c r="P112" s="6" t="s">
        <v>54</v>
      </c>
      <c r="Q112" s="6">
        <v>24</v>
      </c>
      <c r="R112" s="4">
        <v>365</v>
      </c>
    </row>
    <row r="113" spans="2:18" x14ac:dyDescent="0.25">
      <c r="B113" s="6" t="s">
        <v>216</v>
      </c>
      <c r="C113" s="6" t="s">
        <v>20</v>
      </c>
      <c r="D113" s="6" t="s">
        <v>35</v>
      </c>
      <c r="E113" s="6" t="s">
        <v>217</v>
      </c>
      <c r="F113" s="6" t="s">
        <v>198</v>
      </c>
      <c r="G113" s="6">
        <v>100</v>
      </c>
      <c r="H113" s="7">
        <v>0.49615384615384617</v>
      </c>
      <c r="I113" s="8">
        <f t="shared" si="2"/>
        <v>11.907692307692308</v>
      </c>
      <c r="J113" s="8">
        <f t="shared" si="3"/>
        <v>4346.3076923076924</v>
      </c>
      <c r="K113" s="8">
        <f>J113*'REFERENCE SHEET'!$D$4</f>
        <v>434.63076923076926</v>
      </c>
      <c r="L113" s="8">
        <f>J113*'REFERENCE SHEET'!$D$5</f>
        <v>1.2303093184615386</v>
      </c>
      <c r="M113" s="8">
        <f>L113*'REFERENCE SHEET'!$D$6</f>
        <v>22.145567732307693</v>
      </c>
      <c r="N113" s="9">
        <v>469.00206587076923</v>
      </c>
      <c r="O113" s="6">
        <v>74</v>
      </c>
      <c r="P113" s="6"/>
      <c r="Q113" s="6">
        <v>24</v>
      </c>
      <c r="R113" s="4">
        <v>365</v>
      </c>
    </row>
    <row r="114" spans="2:18" x14ac:dyDescent="0.25">
      <c r="B114" s="6" t="s">
        <v>218</v>
      </c>
      <c r="C114" s="6" t="s">
        <v>20</v>
      </c>
      <c r="D114" s="6" t="s">
        <v>35</v>
      </c>
      <c r="E114" s="6" t="s">
        <v>219</v>
      </c>
      <c r="F114" s="6" t="s">
        <v>198</v>
      </c>
      <c r="G114" s="6">
        <v>100</v>
      </c>
      <c r="H114" s="7">
        <v>0.47674418604651159</v>
      </c>
      <c r="I114" s="8">
        <f t="shared" si="2"/>
        <v>11.441860465116278</v>
      </c>
      <c r="J114" s="8">
        <f t="shared" si="3"/>
        <v>4176.2790697674418</v>
      </c>
      <c r="K114" s="8">
        <f>J114*'REFERENCE SHEET'!$D$4</f>
        <v>417.62790697674421</v>
      </c>
      <c r="L114" s="8">
        <f>J114*'REFERENCE SHEET'!$D$5</f>
        <v>1.1821793162790697</v>
      </c>
      <c r="M114" s="8">
        <f>L114*'REFERENCE SHEET'!$D$6</f>
        <v>21.279227693023255</v>
      </c>
      <c r="N114" s="9">
        <v>450.65459006511628</v>
      </c>
      <c r="O114" s="6">
        <v>59</v>
      </c>
      <c r="P114" s="6" t="s">
        <v>54</v>
      </c>
      <c r="Q114" s="6">
        <v>24</v>
      </c>
      <c r="R114" s="4">
        <v>365</v>
      </c>
    </row>
    <row r="115" spans="2:18" x14ac:dyDescent="0.25">
      <c r="B115" s="6" t="s">
        <v>220</v>
      </c>
      <c r="C115" s="6" t="s">
        <v>20</v>
      </c>
      <c r="D115" s="6" t="s">
        <v>35</v>
      </c>
      <c r="E115" s="6" t="s">
        <v>221</v>
      </c>
      <c r="F115" s="6" t="s">
        <v>198</v>
      </c>
      <c r="G115" s="6">
        <v>100</v>
      </c>
      <c r="H115" s="7">
        <v>0.501</v>
      </c>
      <c r="I115" s="8">
        <f t="shared" si="2"/>
        <v>12.024000000000001</v>
      </c>
      <c r="J115" s="8">
        <f t="shared" si="3"/>
        <v>4388.76</v>
      </c>
      <c r="K115" s="8">
        <f>J115*'REFERENCE SHEET'!$D$4</f>
        <v>438.87600000000003</v>
      </c>
      <c r="L115" s="8">
        <f>J115*'REFERENCE SHEET'!$D$5</f>
        <v>1.2423262932000001</v>
      </c>
      <c r="M115" s="8">
        <f>L115*'REFERENCE SHEET'!$D$6</f>
        <v>22.361873277600001</v>
      </c>
      <c r="N115" s="9">
        <v>473.58301628160001</v>
      </c>
      <c r="O115" s="6">
        <v>75</v>
      </c>
      <c r="P115" s="6"/>
      <c r="Q115" s="6">
        <v>24</v>
      </c>
      <c r="R115" s="4">
        <v>365</v>
      </c>
    </row>
    <row r="116" spans="2:18" x14ac:dyDescent="0.25">
      <c r="B116" s="6" t="s">
        <v>222</v>
      </c>
      <c r="C116" s="6" t="s">
        <v>20</v>
      </c>
      <c r="D116" s="6" t="s">
        <v>35</v>
      </c>
      <c r="E116" s="6" t="s">
        <v>223</v>
      </c>
      <c r="F116" s="6" t="s">
        <v>198</v>
      </c>
      <c r="G116" s="6">
        <v>200</v>
      </c>
      <c r="H116" s="7">
        <v>0.76200000000000001</v>
      </c>
      <c r="I116" s="8">
        <f t="shared" si="2"/>
        <v>18.288</v>
      </c>
      <c r="J116" s="8">
        <f t="shared" si="3"/>
        <v>6675.12</v>
      </c>
      <c r="K116" s="8">
        <f>J116*'REFERENCE SHEET'!$D$4</f>
        <v>667.51200000000006</v>
      </c>
      <c r="L116" s="8">
        <f>J116*'REFERENCE SHEET'!$D$5</f>
        <v>1.8895262184000001</v>
      </c>
      <c r="M116" s="8">
        <f>L116*'REFERENCE SHEET'!$D$6</f>
        <v>34.011471931199999</v>
      </c>
      <c r="N116" s="9">
        <v>720.29991697920002</v>
      </c>
      <c r="O116" s="6">
        <v>75</v>
      </c>
      <c r="P116" s="6"/>
      <c r="Q116" s="6">
        <v>24</v>
      </c>
      <c r="R116" s="4">
        <v>365</v>
      </c>
    </row>
    <row r="117" spans="2:18" x14ac:dyDescent="0.25">
      <c r="B117" s="6" t="s">
        <v>224</v>
      </c>
      <c r="C117" s="6" t="s">
        <v>34</v>
      </c>
      <c r="D117" s="6" t="s">
        <v>225</v>
      </c>
      <c r="E117" s="6" t="s">
        <v>223</v>
      </c>
      <c r="F117" s="6" t="s">
        <v>198</v>
      </c>
      <c r="G117" s="6">
        <v>180</v>
      </c>
      <c r="H117" s="7">
        <v>0.68081632653061208</v>
      </c>
      <c r="I117" s="8">
        <f t="shared" si="2"/>
        <v>16.339591836734691</v>
      </c>
      <c r="J117" s="8">
        <f t="shared" si="3"/>
        <v>5963.9510204081625</v>
      </c>
      <c r="K117" s="8">
        <f>J117*'REFERENCE SHEET'!$D$4</f>
        <v>596.39510204081625</v>
      </c>
      <c r="L117" s="8">
        <f>J117*'REFERENCE SHEET'!$D$5</f>
        <v>1.6882156153469385</v>
      </c>
      <c r="M117" s="8">
        <f>L117*'REFERENCE SHEET'!$D$6</f>
        <v>30.387881076244895</v>
      </c>
      <c r="N117" s="9">
        <v>643.55898094236727</v>
      </c>
      <c r="O117" s="6">
        <v>75</v>
      </c>
      <c r="P117" s="6"/>
      <c r="Q117" s="6">
        <v>24</v>
      </c>
      <c r="R117" s="4">
        <v>365</v>
      </c>
    </row>
    <row r="118" spans="2:18" x14ac:dyDescent="0.25">
      <c r="B118" s="6" t="s">
        <v>226</v>
      </c>
      <c r="C118" s="6" t="s">
        <v>20</v>
      </c>
      <c r="D118" s="6" t="s">
        <v>35</v>
      </c>
      <c r="E118" s="6" t="s">
        <v>227</v>
      </c>
      <c r="F118" s="6" t="s">
        <v>198</v>
      </c>
      <c r="G118" s="6">
        <v>200</v>
      </c>
      <c r="H118" s="7">
        <v>0.74074074074074081</v>
      </c>
      <c r="I118" s="8">
        <f t="shared" si="2"/>
        <v>17.777777777777779</v>
      </c>
      <c r="J118" s="8">
        <f t="shared" si="3"/>
        <v>6488.8888888888896</v>
      </c>
      <c r="K118" s="8">
        <f>J118*'REFERENCE SHEET'!$D$4</f>
        <v>648.88888888888903</v>
      </c>
      <c r="L118" s="8">
        <f>J118*'REFERENCE SHEET'!$D$5</f>
        <v>1.8368097777777781</v>
      </c>
      <c r="M118" s="8">
        <f>L118*'REFERENCE SHEET'!$D$6</f>
        <v>33.062576000000007</v>
      </c>
      <c r="N118" s="9">
        <v>700.20406044444462</v>
      </c>
      <c r="O118" s="6">
        <v>68</v>
      </c>
      <c r="P118" s="6"/>
      <c r="Q118" s="6">
        <v>24</v>
      </c>
      <c r="R118" s="4">
        <v>365</v>
      </c>
    </row>
    <row r="119" spans="2:18" x14ac:dyDescent="0.25">
      <c r="B119" s="6" t="s">
        <v>228</v>
      </c>
      <c r="C119" s="6" t="s">
        <v>229</v>
      </c>
      <c r="D119" s="6" t="s">
        <v>35</v>
      </c>
      <c r="E119" s="6" t="s">
        <v>230</v>
      </c>
      <c r="F119" s="6" t="s">
        <v>198</v>
      </c>
      <c r="G119" s="6">
        <v>52</v>
      </c>
      <c r="H119" s="7">
        <v>9.5000000000000015E-2</v>
      </c>
      <c r="I119" s="8">
        <f t="shared" si="2"/>
        <v>2.2800000000000002</v>
      </c>
      <c r="J119" s="8">
        <f t="shared" si="3"/>
        <v>832.2</v>
      </c>
      <c r="K119" s="8">
        <f>J119*'REFERENCE SHEET'!$D$4</f>
        <v>83.220000000000013</v>
      </c>
      <c r="L119" s="8">
        <f>J119*'REFERENCE SHEET'!$D$5</f>
        <v>0.23557085400000002</v>
      </c>
      <c r="M119" s="8">
        <f>L119*'REFERENCE SHEET'!$D$6</f>
        <v>4.2402753720000002</v>
      </c>
      <c r="N119" s="9">
        <v>89.801170752000019</v>
      </c>
      <c r="O119" s="6" t="s">
        <v>231</v>
      </c>
      <c r="P119" s="6"/>
      <c r="Q119" s="6">
        <v>24</v>
      </c>
      <c r="R119" s="4">
        <v>365</v>
      </c>
    </row>
    <row r="120" spans="2:18" x14ac:dyDescent="0.25">
      <c r="B120" s="6" t="s">
        <v>232</v>
      </c>
      <c r="C120" s="6" t="s">
        <v>20</v>
      </c>
      <c r="D120" s="6" t="s">
        <v>35</v>
      </c>
      <c r="E120" s="6" t="s">
        <v>233</v>
      </c>
      <c r="F120" s="6" t="s">
        <v>198</v>
      </c>
      <c r="G120" s="6">
        <v>100</v>
      </c>
      <c r="H120" s="7">
        <v>0.501</v>
      </c>
      <c r="I120" s="8">
        <f t="shared" si="2"/>
        <v>12.024000000000001</v>
      </c>
      <c r="J120" s="8">
        <f t="shared" si="3"/>
        <v>4388.76</v>
      </c>
      <c r="K120" s="8">
        <f>J120*'REFERENCE SHEET'!$D$4</f>
        <v>438.87600000000003</v>
      </c>
      <c r="L120" s="8">
        <f>J120*'REFERENCE SHEET'!$D$5</f>
        <v>1.2423262932000001</v>
      </c>
      <c r="M120" s="8">
        <f>L120*'REFERENCE SHEET'!$D$6</f>
        <v>22.361873277600001</v>
      </c>
      <c r="N120" s="9">
        <v>473.58301628160001</v>
      </c>
      <c r="O120" s="6">
        <v>75</v>
      </c>
      <c r="P120" s="6"/>
      <c r="Q120" s="6">
        <v>24</v>
      </c>
      <c r="R120" s="4">
        <v>365</v>
      </c>
    </row>
    <row r="121" spans="2:18" x14ac:dyDescent="0.25">
      <c r="B121" s="6" t="s">
        <v>234</v>
      </c>
      <c r="C121" s="6" t="s">
        <v>235</v>
      </c>
      <c r="D121" s="6" t="s">
        <v>35</v>
      </c>
      <c r="E121" s="6" t="s">
        <v>236</v>
      </c>
      <c r="F121" s="6" t="s">
        <v>198</v>
      </c>
      <c r="G121" s="6">
        <v>100</v>
      </c>
      <c r="H121" s="7">
        <v>0.44</v>
      </c>
      <c r="I121" s="8">
        <f t="shared" si="2"/>
        <v>10.56</v>
      </c>
      <c r="J121" s="8">
        <f t="shared" si="3"/>
        <v>3854.4</v>
      </c>
      <c r="K121" s="8">
        <f>J121*'REFERENCE SHEET'!$D$4</f>
        <v>385.44000000000005</v>
      </c>
      <c r="L121" s="8">
        <f>J121*'REFERENCE SHEET'!$D$5</f>
        <v>1.0910650080000002</v>
      </c>
      <c r="M121" s="8">
        <f>L121*'REFERENCE SHEET'!$D$6</f>
        <v>19.639170144000005</v>
      </c>
      <c r="N121" s="9">
        <v>415.92121190400007</v>
      </c>
      <c r="O121" s="6">
        <v>60</v>
      </c>
      <c r="P121" s="6"/>
      <c r="Q121" s="6">
        <v>24</v>
      </c>
      <c r="R121" s="4">
        <v>365</v>
      </c>
    </row>
    <row r="122" spans="2:18" x14ac:dyDescent="0.25">
      <c r="B122" s="6" t="s">
        <v>237</v>
      </c>
      <c r="C122" s="6" t="s">
        <v>20</v>
      </c>
      <c r="D122" s="6" t="s">
        <v>35</v>
      </c>
      <c r="E122" s="6" t="s">
        <v>238</v>
      </c>
      <c r="F122" s="6" t="s">
        <v>198</v>
      </c>
      <c r="G122" s="6">
        <v>100</v>
      </c>
      <c r="H122" s="7">
        <v>0.49866666666666665</v>
      </c>
      <c r="I122" s="8">
        <f t="shared" si="2"/>
        <v>11.968</v>
      </c>
      <c r="J122" s="8">
        <f t="shared" si="3"/>
        <v>4368.32</v>
      </c>
      <c r="K122" s="8">
        <f>J122*'REFERENCE SHEET'!$D$4</f>
        <v>436.83199999999999</v>
      </c>
      <c r="L122" s="8">
        <f>J122*'REFERENCE SHEET'!$D$5</f>
        <v>1.2365403423999999</v>
      </c>
      <c r="M122" s="8">
        <f>L122*'REFERENCE SHEET'!$D$6</f>
        <v>22.257726163199997</v>
      </c>
      <c r="N122" s="9">
        <v>471.37737349119999</v>
      </c>
      <c r="O122" s="6">
        <v>75</v>
      </c>
      <c r="P122" s="6"/>
      <c r="Q122" s="6">
        <v>24</v>
      </c>
      <c r="R122" s="4">
        <v>365</v>
      </c>
    </row>
    <row r="123" spans="2:18" x14ac:dyDescent="0.25">
      <c r="B123" s="6" t="s">
        <v>239</v>
      </c>
      <c r="C123" s="6" t="s">
        <v>20</v>
      </c>
      <c r="D123" s="6" t="s">
        <v>35</v>
      </c>
      <c r="E123" s="6" t="s">
        <v>240</v>
      </c>
      <c r="F123" s="6" t="s">
        <v>198</v>
      </c>
      <c r="G123" s="6">
        <v>100</v>
      </c>
      <c r="H123" s="7">
        <v>0.501</v>
      </c>
      <c r="I123" s="8">
        <f t="shared" si="2"/>
        <v>12.024000000000001</v>
      </c>
      <c r="J123" s="8">
        <f t="shared" si="3"/>
        <v>4388.76</v>
      </c>
      <c r="K123" s="8">
        <f>J123*'REFERENCE SHEET'!$D$4</f>
        <v>438.87600000000003</v>
      </c>
      <c r="L123" s="8">
        <f>J123*'REFERENCE SHEET'!$D$5</f>
        <v>1.2423262932000001</v>
      </c>
      <c r="M123" s="8">
        <f>L123*'REFERENCE SHEET'!$D$6</f>
        <v>22.361873277600001</v>
      </c>
      <c r="N123" s="9">
        <v>473.58301628160001</v>
      </c>
      <c r="O123" s="6">
        <v>75</v>
      </c>
      <c r="P123" s="6"/>
      <c r="Q123" s="6">
        <v>24</v>
      </c>
      <c r="R123" s="4">
        <v>365</v>
      </c>
    </row>
    <row r="124" spans="2:18" x14ac:dyDescent="0.25">
      <c r="B124" s="6" t="s">
        <v>241</v>
      </c>
      <c r="C124" s="6" t="s">
        <v>5</v>
      </c>
      <c r="D124" s="6" t="s">
        <v>21</v>
      </c>
      <c r="E124" s="6" t="s">
        <v>242</v>
      </c>
      <c r="F124" s="6" t="s">
        <v>243</v>
      </c>
      <c r="G124" s="6">
        <v>1000</v>
      </c>
      <c r="H124" s="7">
        <v>0.32666666666666666</v>
      </c>
      <c r="I124" s="8">
        <f t="shared" si="2"/>
        <v>2.6133333333333333</v>
      </c>
      <c r="J124" s="8">
        <f t="shared" si="3"/>
        <v>953.86666666666667</v>
      </c>
      <c r="K124" s="8">
        <f>J124*'REFERENCE SHEET'!$D$4</f>
        <v>95.38666666666667</v>
      </c>
      <c r="L124" s="8">
        <f>J124*'REFERENCE SHEET'!$D$5</f>
        <v>0.27001103733333337</v>
      </c>
      <c r="M124" s="8">
        <f>L124*'REFERENCE SHEET'!$D$6</f>
        <v>4.860198672000001</v>
      </c>
      <c r="N124" s="9">
        <v>308.72000000000003</v>
      </c>
      <c r="O124" s="6">
        <v>50</v>
      </c>
      <c r="P124" s="6"/>
      <c r="Q124" s="6">
        <v>8</v>
      </c>
      <c r="R124" s="4">
        <v>365</v>
      </c>
    </row>
    <row r="125" spans="2:18" x14ac:dyDescent="0.25">
      <c r="B125" s="6" t="s">
        <v>244</v>
      </c>
      <c r="C125" s="6" t="s">
        <v>5</v>
      </c>
      <c r="D125" s="6" t="s">
        <v>48</v>
      </c>
      <c r="E125" s="6" t="s">
        <v>245</v>
      </c>
      <c r="F125" s="6" t="s">
        <v>246</v>
      </c>
      <c r="G125" s="6">
        <v>1000</v>
      </c>
      <c r="H125" s="7">
        <v>1.1045833333333335</v>
      </c>
      <c r="I125" s="8">
        <f t="shared" si="2"/>
        <v>8.8366666666666678</v>
      </c>
      <c r="J125" s="8">
        <f t="shared" si="3"/>
        <v>2306.3700000000003</v>
      </c>
      <c r="K125" s="8">
        <f>J125*'REFERENCE SHEET'!$D$4</f>
        <v>230.63700000000006</v>
      </c>
      <c r="L125" s="8">
        <f>J125*'REFERENCE SHEET'!$D$5</f>
        <v>0.65286415590000013</v>
      </c>
      <c r="M125" s="8">
        <f>L125*'REFERENCE SHEET'!$D$6</f>
        <v>11.751554806200001</v>
      </c>
      <c r="N125" s="9">
        <v>723.82</v>
      </c>
      <c r="O125" s="6" t="s">
        <v>247</v>
      </c>
      <c r="P125" s="6"/>
      <c r="Q125" s="6">
        <v>8</v>
      </c>
      <c r="R125" s="4">
        <v>261</v>
      </c>
    </row>
    <row r="126" spans="2:18" x14ac:dyDescent="0.25">
      <c r="B126" s="6" t="s">
        <v>248</v>
      </c>
      <c r="C126" s="6" t="s">
        <v>5</v>
      </c>
      <c r="D126" s="6" t="s">
        <v>48</v>
      </c>
      <c r="E126" s="6" t="s">
        <v>245</v>
      </c>
      <c r="F126" s="6" t="s">
        <v>246</v>
      </c>
      <c r="G126" s="6">
        <v>1000</v>
      </c>
      <c r="H126" s="7">
        <v>1.1045833333333335</v>
      </c>
      <c r="I126" s="8">
        <f t="shared" si="2"/>
        <v>8.8366666666666678</v>
      </c>
      <c r="J126" s="8">
        <f t="shared" si="3"/>
        <v>2306.3700000000003</v>
      </c>
      <c r="K126" s="8">
        <f>J126*'REFERENCE SHEET'!$D$4</f>
        <v>230.63700000000006</v>
      </c>
      <c r="L126" s="8">
        <f>J126*'REFERENCE SHEET'!$D$5</f>
        <v>0.65286415590000013</v>
      </c>
      <c r="M126" s="8">
        <f>L126*'REFERENCE SHEET'!$D$6</f>
        <v>11.751554806200001</v>
      </c>
      <c r="N126" s="9">
        <v>723.82</v>
      </c>
      <c r="O126" s="6" t="s">
        <v>247</v>
      </c>
      <c r="P126" s="6"/>
      <c r="Q126" s="6">
        <v>8</v>
      </c>
      <c r="R126" s="4">
        <v>261</v>
      </c>
    </row>
    <row r="127" spans="2:18" x14ac:dyDescent="0.25">
      <c r="B127" s="6" t="s">
        <v>249</v>
      </c>
      <c r="C127" s="6" t="s">
        <v>5</v>
      </c>
      <c r="D127" s="6" t="s">
        <v>21</v>
      </c>
      <c r="E127" s="6">
        <v>30.102</v>
      </c>
      <c r="F127" s="6" t="s">
        <v>250</v>
      </c>
      <c r="G127" s="6">
        <v>1000</v>
      </c>
      <c r="H127" s="7">
        <v>1.0900000000000001</v>
      </c>
      <c r="I127" s="8">
        <f t="shared" si="2"/>
        <v>26.160000000000004</v>
      </c>
      <c r="J127" s="8">
        <f t="shared" si="3"/>
        <v>9548.4000000000015</v>
      </c>
      <c r="K127" s="8">
        <f>J127*'REFERENCE SHEET'!$D$4</f>
        <v>954.84000000000015</v>
      </c>
      <c r="L127" s="8">
        <f>J127*'REFERENCE SHEET'!$D$5</f>
        <v>2.7028655880000003</v>
      </c>
      <c r="M127" s="8">
        <f>L127*'REFERENCE SHEET'!$D$6</f>
        <v>48.651580584000008</v>
      </c>
      <c r="N127" s="9">
        <v>1030.3502749440001</v>
      </c>
      <c r="O127" s="6">
        <v>60</v>
      </c>
      <c r="P127" s="6"/>
      <c r="Q127" s="6">
        <v>24</v>
      </c>
      <c r="R127" s="4">
        <v>365</v>
      </c>
    </row>
    <row r="128" spans="2:18" x14ac:dyDescent="0.25">
      <c r="B128" s="6" t="s">
        <v>251</v>
      </c>
      <c r="C128" s="6" t="s">
        <v>20</v>
      </c>
      <c r="D128" s="6" t="s">
        <v>35</v>
      </c>
      <c r="E128" s="6">
        <v>30.08</v>
      </c>
      <c r="F128" s="6" t="s">
        <v>250</v>
      </c>
      <c r="G128" s="6">
        <v>1000</v>
      </c>
      <c r="H128" s="7">
        <v>2.3272727272727272</v>
      </c>
      <c r="I128" s="8">
        <f t="shared" si="2"/>
        <v>55.854545454545452</v>
      </c>
      <c r="J128" s="8">
        <f t="shared" si="3"/>
        <v>20386.909090909088</v>
      </c>
      <c r="K128" s="8">
        <f>J128*'REFERENCE SHEET'!$D$4</f>
        <v>2038.6909090909089</v>
      </c>
      <c r="L128" s="8">
        <f>J128*'REFERENCE SHEET'!$D$5</f>
        <v>5.770922356363636</v>
      </c>
      <c r="M128" s="8">
        <f>L128*'REFERENCE SHEET'!$D$6</f>
        <v>103.87660241454545</v>
      </c>
      <c r="N128" s="9">
        <v>2199.9138480872725</v>
      </c>
      <c r="O128" s="6">
        <v>68</v>
      </c>
      <c r="P128" s="6"/>
      <c r="Q128" s="6">
        <v>24</v>
      </c>
      <c r="R128" s="4">
        <v>365</v>
      </c>
    </row>
    <row r="129" spans="2:18" x14ac:dyDescent="0.25">
      <c r="B129" s="6" t="s">
        <v>252</v>
      </c>
      <c r="C129" s="6" t="s">
        <v>5</v>
      </c>
      <c r="D129" s="6" t="s">
        <v>21</v>
      </c>
      <c r="E129" s="6">
        <v>20.106999999999999</v>
      </c>
      <c r="F129" s="6" t="s">
        <v>250</v>
      </c>
      <c r="G129" s="6">
        <v>1000</v>
      </c>
      <c r="H129" s="7">
        <v>1.2145161290322579</v>
      </c>
      <c r="I129" s="8">
        <f t="shared" si="2"/>
        <v>29.14838709677419</v>
      </c>
      <c r="J129" s="8">
        <f t="shared" si="3"/>
        <v>10639.16129032258</v>
      </c>
      <c r="K129" s="8">
        <f>J129*'REFERENCE SHEET'!$D$4</f>
        <v>1063.9161290322579</v>
      </c>
      <c r="L129" s="8">
        <f>J129*'REFERENCE SHEET'!$D$5</f>
        <v>3.0116273864516128</v>
      </c>
      <c r="M129" s="8">
        <f>L129*'REFERENCE SHEET'!$D$6</f>
        <v>54.209292956129033</v>
      </c>
      <c r="N129" s="9">
        <v>1148.0523187819354</v>
      </c>
      <c r="O129" s="6">
        <v>60</v>
      </c>
      <c r="P129" s="6"/>
      <c r="Q129" s="6">
        <v>24</v>
      </c>
      <c r="R129" s="4">
        <v>365</v>
      </c>
    </row>
    <row r="130" spans="2:18" x14ac:dyDescent="0.25">
      <c r="B130" s="6" t="s">
        <v>253</v>
      </c>
      <c r="C130" s="6" t="s">
        <v>5</v>
      </c>
      <c r="D130" s="6" t="s">
        <v>21</v>
      </c>
      <c r="E130" s="6">
        <v>10.109</v>
      </c>
      <c r="F130" s="6" t="s">
        <v>250</v>
      </c>
      <c r="G130" s="6">
        <v>1000</v>
      </c>
      <c r="H130" s="7">
        <v>1.1499999999999999</v>
      </c>
      <c r="I130" s="8">
        <f t="shared" si="2"/>
        <v>27.599999999999998</v>
      </c>
      <c r="J130" s="8">
        <f t="shared" si="3"/>
        <v>10074</v>
      </c>
      <c r="K130" s="8">
        <f>J130*'REFERENCE SHEET'!$D$4</f>
        <v>1007.4000000000001</v>
      </c>
      <c r="L130" s="8">
        <f>J130*'REFERENCE SHEET'!$D$5</f>
        <v>2.8516471800000001</v>
      </c>
      <c r="M130" s="8">
        <f>L130*'REFERENCE SHEET'!$D$6</f>
        <v>51.329649240000002</v>
      </c>
      <c r="N130" s="9">
        <v>1087.0668038400001</v>
      </c>
      <c r="O130" s="6">
        <v>60</v>
      </c>
      <c r="P130" s="6"/>
      <c r="Q130" s="6">
        <v>24</v>
      </c>
      <c r="R130" s="4">
        <v>365</v>
      </c>
    </row>
    <row r="131" spans="2:18" x14ac:dyDescent="0.25">
      <c r="B131" s="6" t="s">
        <v>254</v>
      </c>
      <c r="C131" s="6" t="s">
        <v>5</v>
      </c>
      <c r="D131" s="6" t="s">
        <v>21</v>
      </c>
      <c r="E131" s="10" t="s">
        <v>255</v>
      </c>
      <c r="F131" s="6" t="s">
        <v>250</v>
      </c>
      <c r="G131" s="6">
        <v>1000</v>
      </c>
      <c r="H131" s="7">
        <v>1.1499999999999999</v>
      </c>
      <c r="I131" s="8">
        <f t="shared" si="2"/>
        <v>27.599999999999998</v>
      </c>
      <c r="J131" s="8">
        <f t="shared" si="3"/>
        <v>10074</v>
      </c>
      <c r="K131" s="8">
        <f>J131*'REFERENCE SHEET'!$D$4</f>
        <v>1007.4000000000001</v>
      </c>
      <c r="L131" s="8">
        <f>J131*'REFERENCE SHEET'!$D$5</f>
        <v>2.8516471800000001</v>
      </c>
      <c r="M131" s="8">
        <f>L131*'REFERENCE SHEET'!$D$6</f>
        <v>51.329649240000002</v>
      </c>
      <c r="N131" s="9">
        <v>1087.0668038400001</v>
      </c>
      <c r="O131" s="6">
        <v>60</v>
      </c>
      <c r="P131" s="6"/>
      <c r="Q131" s="6">
        <v>24</v>
      </c>
      <c r="R131" s="4">
        <v>365</v>
      </c>
    </row>
    <row r="132" spans="2:18" x14ac:dyDescent="0.25">
      <c r="B132" s="6" t="s">
        <v>256</v>
      </c>
      <c r="C132" s="6" t="s">
        <v>20</v>
      </c>
      <c r="D132" s="6" t="s">
        <v>35</v>
      </c>
      <c r="E132" s="6" t="s">
        <v>257</v>
      </c>
      <c r="F132" s="6" t="s">
        <v>258</v>
      </c>
      <c r="G132" s="6">
        <v>100</v>
      </c>
      <c r="H132" s="7">
        <v>0.29811320754716986</v>
      </c>
      <c r="I132" s="8">
        <f t="shared" si="2"/>
        <v>7.1547169811320765</v>
      </c>
      <c r="J132" s="8">
        <f t="shared" si="3"/>
        <v>2611.4716981132078</v>
      </c>
      <c r="K132" s="8">
        <f>J132*'REFERENCE SHEET'!$D$4</f>
        <v>261.14716981132079</v>
      </c>
      <c r="L132" s="8">
        <f>J132*'REFERENCE SHEET'!$D$5</f>
        <v>0.73922929358490574</v>
      </c>
      <c r="M132" s="8">
        <f>L132*'REFERENCE SHEET'!$D$6</f>
        <v>13.306127284528303</v>
      </c>
      <c r="N132" s="9">
        <v>281.79910583547172</v>
      </c>
      <c r="O132" s="6">
        <v>50</v>
      </c>
      <c r="P132" s="6" t="s">
        <v>54</v>
      </c>
      <c r="Q132" s="6">
        <v>24</v>
      </c>
      <c r="R132" s="4">
        <v>365</v>
      </c>
    </row>
    <row r="133" spans="2:18" x14ac:dyDescent="0.25">
      <c r="B133" s="6" t="s">
        <v>259</v>
      </c>
      <c r="C133" s="6" t="s">
        <v>20</v>
      </c>
      <c r="D133" s="6" t="s">
        <v>35</v>
      </c>
      <c r="E133" s="6" t="s">
        <v>257</v>
      </c>
      <c r="F133" s="6" t="s">
        <v>258</v>
      </c>
      <c r="G133" s="6">
        <v>100</v>
      </c>
      <c r="H133" s="7">
        <v>0.23018867924528305</v>
      </c>
      <c r="I133" s="8">
        <f t="shared" si="2"/>
        <v>5.524528301886793</v>
      </c>
      <c r="J133" s="8">
        <f t="shared" si="3"/>
        <v>2016.4528301886794</v>
      </c>
      <c r="K133" s="8">
        <f>J133*'REFERENCE SHEET'!$D$4</f>
        <v>201.64528301886796</v>
      </c>
      <c r="L133" s="8">
        <f>J133*'REFERENCE SHEET'!$D$5</f>
        <v>0.57079730264150952</v>
      </c>
      <c r="M133" s="8">
        <f>L133*'REFERENCE SHEET'!$D$6</f>
        <v>10.274351447547172</v>
      </c>
      <c r="N133" s="9">
        <v>217.59171463245286</v>
      </c>
      <c r="O133" s="6">
        <v>43</v>
      </c>
      <c r="P133" s="6"/>
      <c r="Q133" s="6">
        <v>24</v>
      </c>
      <c r="R133" s="4">
        <v>365</v>
      </c>
    </row>
    <row r="134" spans="2:18" x14ac:dyDescent="0.25">
      <c r="B134" s="6" t="s">
        <v>260</v>
      </c>
      <c r="C134" s="6" t="s">
        <v>261</v>
      </c>
      <c r="D134" s="6" t="s">
        <v>262</v>
      </c>
      <c r="E134" s="6" t="s">
        <v>263</v>
      </c>
      <c r="F134" s="6" t="s">
        <v>258</v>
      </c>
      <c r="G134" s="6">
        <v>105</v>
      </c>
      <c r="H134" s="7">
        <v>0.28599999999999998</v>
      </c>
      <c r="I134" s="8">
        <f t="shared" si="2"/>
        <v>6.863999999999999</v>
      </c>
      <c r="J134" s="8">
        <f t="shared" si="3"/>
        <v>2505.3599999999997</v>
      </c>
      <c r="K134" s="8">
        <f>J134*'REFERENCE SHEET'!$D$4</f>
        <v>250.53599999999997</v>
      </c>
      <c r="L134" s="8">
        <f>J134*'REFERENCE SHEET'!$D$5</f>
        <v>0.70919225519999995</v>
      </c>
      <c r="M134" s="8">
        <f>L134*'REFERENCE SHEET'!$D$6</f>
        <v>12.765460593599999</v>
      </c>
      <c r="N134" s="9">
        <v>270.34878773759999</v>
      </c>
      <c r="O134" s="6">
        <v>40</v>
      </c>
      <c r="P134" s="6" t="s">
        <v>54</v>
      </c>
      <c r="Q134" s="6">
        <v>24</v>
      </c>
      <c r="R134" s="4">
        <v>365</v>
      </c>
    </row>
    <row r="135" spans="2:18" x14ac:dyDescent="0.25">
      <c r="B135" s="6" t="s">
        <v>264</v>
      </c>
      <c r="C135" s="6" t="s">
        <v>20</v>
      </c>
      <c r="D135" s="6" t="s">
        <v>35</v>
      </c>
      <c r="E135" s="6">
        <v>40.39</v>
      </c>
      <c r="F135" s="6" t="s">
        <v>265</v>
      </c>
      <c r="G135" s="6">
        <v>200</v>
      </c>
      <c r="H135" s="7">
        <v>0.63500000000000001</v>
      </c>
      <c r="I135" s="8">
        <f t="shared" ref="I135:I151" si="4">H135*Q135</f>
        <v>15.24</v>
      </c>
      <c r="J135" s="8">
        <f t="shared" ref="J135:J151" si="5">I135*R135</f>
        <v>5562.6</v>
      </c>
      <c r="K135" s="8">
        <f>J135*'REFERENCE SHEET'!$D$4</f>
        <v>556.2600000000001</v>
      </c>
      <c r="L135" s="8">
        <f>J135*'REFERENCE SHEET'!$D$5</f>
        <v>1.5746051820000002</v>
      </c>
      <c r="M135" s="8">
        <f>L135*'REFERENCE SHEET'!$D$6</f>
        <v>28.342893276000005</v>
      </c>
      <c r="N135" s="9">
        <v>600.24993081600007</v>
      </c>
      <c r="O135" s="6">
        <v>75</v>
      </c>
      <c r="P135" s="6"/>
      <c r="Q135" s="6">
        <v>24</v>
      </c>
      <c r="R135" s="4">
        <v>365</v>
      </c>
    </row>
    <row r="136" spans="2:18" x14ac:dyDescent="0.25">
      <c r="B136" s="6" t="s">
        <v>266</v>
      </c>
      <c r="C136" s="6" t="s">
        <v>193</v>
      </c>
      <c r="D136" s="6" t="s">
        <v>35</v>
      </c>
      <c r="E136" s="6">
        <v>40.39</v>
      </c>
      <c r="F136" s="6" t="s">
        <v>265</v>
      </c>
      <c r="G136" s="6">
        <v>98</v>
      </c>
      <c r="H136" s="7">
        <v>0.54313725490196085</v>
      </c>
      <c r="I136" s="8">
        <f t="shared" si="4"/>
        <v>13.03529411764706</v>
      </c>
      <c r="J136" s="8">
        <f t="shared" si="5"/>
        <v>4757.8823529411775</v>
      </c>
      <c r="K136" s="8">
        <f>J136*'REFERENCE SHEET'!$D$4</f>
        <v>475.78823529411778</v>
      </c>
      <c r="L136" s="8">
        <f>J136*'REFERENCE SHEET'!$D$5</f>
        <v>1.3468137576470591</v>
      </c>
      <c r="M136" s="8">
        <f>L136*'REFERENCE SHEET'!$D$6</f>
        <v>24.242647637647064</v>
      </c>
      <c r="N136" s="9">
        <v>513.41433020235309</v>
      </c>
      <c r="O136" s="6">
        <v>87</v>
      </c>
      <c r="P136" s="6"/>
      <c r="Q136" s="6">
        <v>24</v>
      </c>
      <c r="R136" s="4">
        <v>365</v>
      </c>
    </row>
    <row r="137" spans="2:18" x14ac:dyDescent="0.25">
      <c r="B137" s="6" t="s">
        <v>267</v>
      </c>
      <c r="C137" s="6" t="s">
        <v>193</v>
      </c>
      <c r="D137" s="6" t="s">
        <v>35</v>
      </c>
      <c r="E137" s="6">
        <v>30.84</v>
      </c>
      <c r="F137" s="6" t="s">
        <v>265</v>
      </c>
      <c r="G137" s="6">
        <v>98</v>
      </c>
      <c r="H137" s="7">
        <v>0.56000000000000005</v>
      </c>
      <c r="I137" s="8">
        <f t="shared" si="4"/>
        <v>13.440000000000001</v>
      </c>
      <c r="J137" s="8">
        <f t="shared" si="5"/>
        <v>4905.6000000000004</v>
      </c>
      <c r="K137" s="8">
        <f>J137*'REFERENCE SHEET'!$D$4</f>
        <v>490.56000000000006</v>
      </c>
      <c r="L137" s="8">
        <f>J137*'REFERENCE SHEET'!$D$5</f>
        <v>1.3886281920000001</v>
      </c>
      <c r="M137" s="8">
        <f>L137*'REFERENCE SHEET'!$D$6</f>
        <v>24.995307456000003</v>
      </c>
      <c r="N137" s="9">
        <v>529.35426969600007</v>
      </c>
      <c r="O137" s="6">
        <v>75</v>
      </c>
      <c r="P137" s="6"/>
      <c r="Q137" s="6">
        <v>24</v>
      </c>
      <c r="R137" s="4">
        <v>365</v>
      </c>
    </row>
    <row r="138" spans="2:18" x14ac:dyDescent="0.25">
      <c r="B138" s="6" t="s">
        <v>268</v>
      </c>
      <c r="C138" s="6" t="s">
        <v>20</v>
      </c>
      <c r="D138" s="6" t="s">
        <v>35</v>
      </c>
      <c r="E138" s="6">
        <v>30.18</v>
      </c>
      <c r="F138" s="6" t="s">
        <v>265</v>
      </c>
      <c r="G138" s="6">
        <v>100</v>
      </c>
      <c r="H138" s="7">
        <v>0.32781456953642385</v>
      </c>
      <c r="I138" s="8">
        <f t="shared" si="4"/>
        <v>7.8675496688741724</v>
      </c>
      <c r="J138" s="8">
        <f t="shared" si="5"/>
        <v>2871.655629139073</v>
      </c>
      <c r="K138" s="8">
        <f>J138*'REFERENCE SHEET'!$D$4</f>
        <v>287.16556291390731</v>
      </c>
      <c r="L138" s="8">
        <f>J138*'REFERENCE SHEET'!$D$5</f>
        <v>0.81287955894039743</v>
      </c>
      <c r="M138" s="8">
        <f>L138*'REFERENCE SHEET'!$D$6</f>
        <v>14.631832060927154</v>
      </c>
      <c r="N138" s="9">
        <v>309.87507509403974</v>
      </c>
      <c r="O138" s="6">
        <v>61</v>
      </c>
      <c r="P138" s="6"/>
      <c r="Q138" s="6">
        <v>24</v>
      </c>
      <c r="R138" s="4">
        <v>365</v>
      </c>
    </row>
    <row r="139" spans="2:18" x14ac:dyDescent="0.25">
      <c r="B139" s="6" t="s">
        <v>269</v>
      </c>
      <c r="C139" s="6" t="s">
        <v>20</v>
      </c>
      <c r="D139" s="6" t="s">
        <v>35</v>
      </c>
      <c r="E139" s="6">
        <v>20.11</v>
      </c>
      <c r="F139" s="6" t="s">
        <v>265</v>
      </c>
      <c r="G139" s="6">
        <v>200</v>
      </c>
      <c r="H139" s="7">
        <v>0.30915254237288137</v>
      </c>
      <c r="I139" s="8">
        <f t="shared" si="4"/>
        <v>7.4196610169491528</v>
      </c>
      <c r="J139" s="8">
        <f t="shared" si="5"/>
        <v>2708.1762711864408</v>
      </c>
      <c r="K139" s="8">
        <f>J139*'REFERENCE SHEET'!$D$4</f>
        <v>270.81762711864411</v>
      </c>
      <c r="L139" s="8">
        <f>J139*'REFERENCE SHEET'!$D$5</f>
        <v>0.76660345708474587</v>
      </c>
      <c r="M139" s="8">
        <f>L139*'REFERENCE SHEET'!$D$6</f>
        <v>13.798862227525426</v>
      </c>
      <c r="N139" s="9">
        <v>292.23431837938989</v>
      </c>
      <c r="O139" s="6">
        <v>41</v>
      </c>
      <c r="P139" s="6"/>
      <c r="Q139" s="6">
        <v>24</v>
      </c>
      <c r="R139" s="4">
        <v>365</v>
      </c>
    </row>
    <row r="140" spans="2:18" x14ac:dyDescent="0.25">
      <c r="B140" s="6" t="s">
        <v>270</v>
      </c>
      <c r="C140" s="6" t="s">
        <v>5</v>
      </c>
      <c r="D140" s="6" t="s">
        <v>35</v>
      </c>
      <c r="E140" s="6">
        <v>10.5</v>
      </c>
      <c r="F140" s="6" t="s">
        <v>265</v>
      </c>
      <c r="G140" s="6">
        <v>200</v>
      </c>
      <c r="H140" s="7">
        <v>0.75900000000000001</v>
      </c>
      <c r="I140" s="8">
        <f t="shared" si="4"/>
        <v>18.216000000000001</v>
      </c>
      <c r="J140" s="8">
        <f t="shared" si="5"/>
        <v>6648.84</v>
      </c>
      <c r="K140" s="8">
        <f>J140*'REFERENCE SHEET'!$D$4</f>
        <v>664.88400000000001</v>
      </c>
      <c r="L140" s="8">
        <f>J140*'REFERENCE SHEET'!$D$5</f>
        <v>1.8820871388000002</v>
      </c>
      <c r="M140" s="8">
        <f>L140*'REFERENCE SHEET'!$D$6</f>
        <v>33.877568498400002</v>
      </c>
      <c r="N140" s="9">
        <v>717.46409053440004</v>
      </c>
      <c r="O140" s="6">
        <v>75</v>
      </c>
      <c r="P140" s="6"/>
      <c r="Q140" s="6">
        <v>24</v>
      </c>
      <c r="R140" s="4">
        <v>365</v>
      </c>
    </row>
    <row r="141" spans="2:18" x14ac:dyDescent="0.25">
      <c r="B141" s="6" t="s">
        <v>271</v>
      </c>
      <c r="C141" s="6" t="s">
        <v>193</v>
      </c>
      <c r="D141" s="6" t="s">
        <v>35</v>
      </c>
      <c r="E141" s="6">
        <v>10.07</v>
      </c>
      <c r="F141" s="6" t="s">
        <v>265</v>
      </c>
      <c r="G141" s="6">
        <v>98</v>
      </c>
      <c r="H141" s="7">
        <v>0.56000000000000005</v>
      </c>
      <c r="I141" s="8">
        <f t="shared" si="4"/>
        <v>13.440000000000001</v>
      </c>
      <c r="J141" s="8">
        <f t="shared" si="5"/>
        <v>4905.6000000000004</v>
      </c>
      <c r="K141" s="8">
        <f>J141*'REFERENCE SHEET'!$D$4</f>
        <v>490.56000000000006</v>
      </c>
      <c r="L141" s="8">
        <f>J141*'REFERENCE SHEET'!$D$5</f>
        <v>1.3886281920000001</v>
      </c>
      <c r="M141" s="8">
        <f>L141*'REFERENCE SHEET'!$D$6</f>
        <v>24.995307456000003</v>
      </c>
      <c r="N141" s="9">
        <v>529.35426969600007</v>
      </c>
      <c r="O141" s="6">
        <v>75</v>
      </c>
      <c r="P141" s="6" t="s">
        <v>54</v>
      </c>
      <c r="Q141" s="6">
        <v>24</v>
      </c>
      <c r="R141" s="4">
        <v>365</v>
      </c>
    </row>
    <row r="142" spans="2:18" x14ac:dyDescent="0.25">
      <c r="B142" s="6" t="s">
        <v>272</v>
      </c>
      <c r="C142" s="6" t="s">
        <v>20</v>
      </c>
      <c r="D142" s="6" t="s">
        <v>35</v>
      </c>
      <c r="E142" s="6" t="s">
        <v>273</v>
      </c>
      <c r="F142" s="6" t="s">
        <v>274</v>
      </c>
      <c r="G142" s="6">
        <v>181</v>
      </c>
      <c r="H142" s="7">
        <v>0.874</v>
      </c>
      <c r="I142" s="8">
        <f t="shared" si="4"/>
        <v>20.975999999999999</v>
      </c>
      <c r="J142" s="8">
        <f t="shared" si="5"/>
        <v>7656.24</v>
      </c>
      <c r="K142" s="8">
        <f>J142*'REFERENCE SHEET'!$D$4</f>
        <v>765.62400000000002</v>
      </c>
      <c r="L142" s="8">
        <f>J142*'REFERENCE SHEET'!$D$5</f>
        <v>2.1672518568000001</v>
      </c>
      <c r="M142" s="8">
        <f>L142*'REFERENCE SHEET'!$D$6</f>
        <v>39.010533422400002</v>
      </c>
      <c r="N142" s="9">
        <v>826.17077091839997</v>
      </c>
      <c r="O142" s="6">
        <v>75</v>
      </c>
      <c r="P142" s="6"/>
      <c r="Q142" s="6">
        <v>24</v>
      </c>
      <c r="R142" s="4">
        <v>365</v>
      </c>
    </row>
    <row r="143" spans="2:18" x14ac:dyDescent="0.25">
      <c r="B143" s="6" t="s">
        <v>275</v>
      </c>
      <c r="C143" s="6" t="s">
        <v>34</v>
      </c>
      <c r="D143" s="6" t="s">
        <v>35</v>
      </c>
      <c r="E143" s="6" t="s">
        <v>276</v>
      </c>
      <c r="F143" s="6" t="s">
        <v>274</v>
      </c>
      <c r="G143" s="6">
        <v>200</v>
      </c>
      <c r="H143" s="7">
        <v>0.89473684210526316</v>
      </c>
      <c r="I143" s="8">
        <f t="shared" si="4"/>
        <v>21.473684210526315</v>
      </c>
      <c r="J143" s="8">
        <f t="shared" si="5"/>
        <v>7837.894736842105</v>
      </c>
      <c r="K143" s="8">
        <f>J143*'REFERENCE SHEET'!$D$4</f>
        <v>783.78947368421052</v>
      </c>
      <c r="L143" s="8">
        <f>J143*'REFERENCE SHEET'!$D$5</f>
        <v>2.2186728631578947</v>
      </c>
      <c r="M143" s="8">
        <f>L143*'REFERENCE SHEET'!$D$6</f>
        <v>39.936111536842105</v>
      </c>
      <c r="N143" s="9">
        <v>845.77279932631575</v>
      </c>
      <c r="O143" s="6">
        <v>54</v>
      </c>
      <c r="P143" s="6"/>
      <c r="Q143" s="6">
        <v>24</v>
      </c>
      <c r="R143" s="4">
        <v>365</v>
      </c>
    </row>
    <row r="144" spans="2:18" x14ac:dyDescent="0.25">
      <c r="B144" s="6" t="s">
        <v>277</v>
      </c>
      <c r="C144" s="6" t="s">
        <v>34</v>
      </c>
      <c r="D144" s="6" t="s">
        <v>225</v>
      </c>
      <c r="E144" s="6" t="s">
        <v>278</v>
      </c>
      <c r="F144" s="6" t="s">
        <v>274</v>
      </c>
      <c r="G144" s="6">
        <v>200</v>
      </c>
      <c r="H144" s="7">
        <v>1.0158139534883721</v>
      </c>
      <c r="I144" s="8">
        <f t="shared" si="4"/>
        <v>24.379534883720929</v>
      </c>
      <c r="J144" s="8">
        <f t="shared" si="5"/>
        <v>8898.5302325581397</v>
      </c>
      <c r="K144" s="8">
        <f>J144*'REFERENCE SHEET'!$D$4</f>
        <v>889.85302325581404</v>
      </c>
      <c r="L144" s="8">
        <f>J144*'REFERENCE SHEET'!$D$5</f>
        <v>2.5189069529302328</v>
      </c>
      <c r="M144" s="8">
        <f>L144*'REFERENCE SHEET'!$D$6</f>
        <v>45.340325152744192</v>
      </c>
      <c r="N144" s="9">
        <v>960.22402409972096</v>
      </c>
      <c r="O144" s="6">
        <v>76</v>
      </c>
      <c r="P144" s="6"/>
      <c r="Q144" s="6">
        <v>24</v>
      </c>
      <c r="R144" s="4">
        <v>365</v>
      </c>
    </row>
    <row r="145" spans="2:18" x14ac:dyDescent="0.25">
      <c r="B145" s="6" t="s">
        <v>279</v>
      </c>
      <c r="C145" s="6" t="s">
        <v>20</v>
      </c>
      <c r="D145" s="6" t="s">
        <v>35</v>
      </c>
      <c r="E145" s="6" t="s">
        <v>280</v>
      </c>
      <c r="F145" s="6" t="s">
        <v>274</v>
      </c>
      <c r="G145" s="6">
        <v>181</v>
      </c>
      <c r="H145" s="7">
        <v>0.874</v>
      </c>
      <c r="I145" s="8">
        <f t="shared" si="4"/>
        <v>20.975999999999999</v>
      </c>
      <c r="J145" s="8">
        <f t="shared" si="5"/>
        <v>7656.24</v>
      </c>
      <c r="K145" s="8">
        <f>J145*'REFERENCE SHEET'!$D$4</f>
        <v>765.62400000000002</v>
      </c>
      <c r="L145" s="8">
        <f>J145*'REFERENCE SHEET'!$D$5</f>
        <v>2.1672518568000001</v>
      </c>
      <c r="M145" s="8">
        <f>L145*'REFERENCE SHEET'!$D$6</f>
        <v>39.010533422400002</v>
      </c>
      <c r="N145" s="9">
        <v>826.17077091839997</v>
      </c>
      <c r="O145" s="6">
        <v>75</v>
      </c>
      <c r="P145" s="6"/>
      <c r="Q145" s="6">
        <v>24</v>
      </c>
      <c r="R145" s="4">
        <v>365</v>
      </c>
    </row>
    <row r="146" spans="2:18" x14ac:dyDescent="0.25">
      <c r="B146" s="6" t="s">
        <v>281</v>
      </c>
      <c r="C146" s="6" t="s">
        <v>5</v>
      </c>
      <c r="D146" s="6" t="s">
        <v>21</v>
      </c>
      <c r="E146" s="6">
        <v>327</v>
      </c>
      <c r="F146" s="6" t="s">
        <v>282</v>
      </c>
      <c r="G146" s="6">
        <v>1000</v>
      </c>
      <c r="H146" s="7">
        <v>0.96346153846153848</v>
      </c>
      <c r="I146" s="8">
        <f t="shared" si="4"/>
        <v>23.123076923076923</v>
      </c>
      <c r="J146" s="8">
        <f t="shared" si="5"/>
        <v>8439.9230769230762</v>
      </c>
      <c r="K146" s="8">
        <f>J146*'REFERENCE SHEET'!$D$4</f>
        <v>843.99230769230769</v>
      </c>
      <c r="L146" s="8">
        <f>J146*'REFERENCE SHEET'!$D$5</f>
        <v>2.3890890253846151</v>
      </c>
      <c r="M146" s="8">
        <f>L146*'REFERENCE SHEET'!$D$6</f>
        <v>43.003602456923069</v>
      </c>
      <c r="N146" s="9">
        <v>910.73656977230769</v>
      </c>
      <c r="O146" s="6">
        <v>50</v>
      </c>
      <c r="P146" s="6" t="s">
        <v>54</v>
      </c>
      <c r="Q146" s="6">
        <v>24</v>
      </c>
      <c r="R146" s="4">
        <v>365</v>
      </c>
    </row>
    <row r="147" spans="2:18" x14ac:dyDescent="0.25">
      <c r="B147" s="6" t="s">
        <v>283</v>
      </c>
      <c r="C147" s="6" t="s">
        <v>284</v>
      </c>
      <c r="D147" s="6" t="s">
        <v>35</v>
      </c>
      <c r="E147" s="6">
        <v>450</v>
      </c>
      <c r="F147" s="6" t="s">
        <v>282</v>
      </c>
      <c r="G147" s="6">
        <v>1000</v>
      </c>
      <c r="H147" s="7">
        <v>1.8189473684210524</v>
      </c>
      <c r="I147" s="8">
        <f t="shared" si="4"/>
        <v>43.654736842105258</v>
      </c>
      <c r="J147" s="8">
        <f t="shared" si="5"/>
        <v>15933.97894736842</v>
      </c>
      <c r="K147" s="8">
        <f>J147*'REFERENCE SHEET'!$D$4</f>
        <v>1593.3978947368421</v>
      </c>
      <c r="L147" s="8">
        <f>J147*'REFERENCE SHEET'!$D$5</f>
        <v>4.510431420631579</v>
      </c>
      <c r="M147" s="8">
        <f>L147*'REFERENCE SHEET'!$D$6</f>
        <v>81.187765571368416</v>
      </c>
      <c r="N147" s="9">
        <v>1719.4063496892632</v>
      </c>
      <c r="O147" s="6">
        <v>55</v>
      </c>
      <c r="P147" s="6" t="s">
        <v>54</v>
      </c>
      <c r="Q147" s="6">
        <v>24</v>
      </c>
      <c r="R147" s="4">
        <v>365</v>
      </c>
    </row>
    <row r="148" spans="2:18" x14ac:dyDescent="0.25">
      <c r="B148" s="6" t="s">
        <v>285</v>
      </c>
      <c r="C148" s="6" t="s">
        <v>20</v>
      </c>
      <c r="D148" s="6" t="s">
        <v>286</v>
      </c>
      <c r="E148" s="6">
        <v>403</v>
      </c>
      <c r="F148" s="6" t="s">
        <v>282</v>
      </c>
      <c r="G148" s="6">
        <v>1000</v>
      </c>
      <c r="H148" s="7">
        <v>0.83736263736263739</v>
      </c>
      <c r="I148" s="8">
        <f t="shared" si="4"/>
        <v>20.096703296703296</v>
      </c>
      <c r="J148" s="8">
        <f t="shared" si="5"/>
        <v>7335.2967032967035</v>
      </c>
      <c r="K148" s="8">
        <f>J148*'REFERENCE SHEET'!$D$4</f>
        <v>733.52967032967035</v>
      </c>
      <c r="L148" s="8">
        <f>J148*'REFERENCE SHEET'!$D$5</f>
        <v>2.0764024378021979</v>
      </c>
      <c r="M148" s="8">
        <f>L148*'REFERENCE SHEET'!$D$6</f>
        <v>37.375243880439562</v>
      </c>
      <c r="N148" s="9">
        <v>791.53837030681325</v>
      </c>
      <c r="O148" s="6">
        <v>40</v>
      </c>
      <c r="P148" s="6" t="s">
        <v>54</v>
      </c>
      <c r="Q148" s="6">
        <v>24</v>
      </c>
      <c r="R148" s="4">
        <v>365</v>
      </c>
    </row>
    <row r="149" spans="2:18" x14ac:dyDescent="0.25">
      <c r="B149" s="6" t="s">
        <v>287</v>
      </c>
      <c r="C149" s="6" t="s">
        <v>20</v>
      </c>
      <c r="D149" s="6" t="s">
        <v>286</v>
      </c>
      <c r="E149" s="6">
        <v>403</v>
      </c>
      <c r="F149" s="6" t="s">
        <v>282</v>
      </c>
      <c r="G149" s="6">
        <v>1000</v>
      </c>
      <c r="H149" s="7">
        <v>0.81098901098901111</v>
      </c>
      <c r="I149" s="8">
        <f t="shared" si="4"/>
        <v>19.463736263736266</v>
      </c>
      <c r="J149" s="8">
        <f t="shared" si="5"/>
        <v>7104.263736263737</v>
      </c>
      <c r="K149" s="8">
        <f>J149*'REFERENCE SHEET'!$D$4</f>
        <v>710.42637362637379</v>
      </c>
      <c r="L149" s="8">
        <f>J149*'REFERENCE SHEET'!$D$5</f>
        <v>2.011003935824176</v>
      </c>
      <c r="M149" s="8">
        <f>L149*'REFERENCE SHEET'!$D$6</f>
        <v>36.198070844835172</v>
      </c>
      <c r="N149" s="9">
        <v>766.6080279349452</v>
      </c>
      <c r="O149" s="6">
        <v>41</v>
      </c>
      <c r="P149" s="6" t="s">
        <v>54</v>
      </c>
      <c r="Q149" s="6">
        <v>24</v>
      </c>
      <c r="R149" s="4">
        <v>365</v>
      </c>
    </row>
    <row r="150" spans="2:18" x14ac:dyDescent="0.25">
      <c r="B150" s="6" t="s">
        <v>288</v>
      </c>
      <c r="C150" s="6" t="s">
        <v>284</v>
      </c>
      <c r="D150" s="6" t="s">
        <v>21</v>
      </c>
      <c r="E150" s="6" t="s">
        <v>289</v>
      </c>
      <c r="F150" s="6" t="s">
        <v>290</v>
      </c>
      <c r="G150" s="6">
        <v>1000</v>
      </c>
      <c r="H150" s="7">
        <v>0.6825</v>
      </c>
      <c r="I150" s="8">
        <f t="shared" si="4"/>
        <v>4.0949999999999998</v>
      </c>
      <c r="J150" s="8">
        <f t="shared" si="5"/>
        <v>1494.675</v>
      </c>
      <c r="K150" s="8">
        <f>J150*'REFERENCE SHEET'!$D$4</f>
        <v>149.4675</v>
      </c>
      <c r="L150" s="8">
        <f>J150*'REFERENCE SHEET'!$D$5</f>
        <v>0.42309765225000001</v>
      </c>
      <c r="M150" s="8">
        <f>L150*'REFERENCE SHEET'!$D$6</f>
        <v>7.6157577405000003</v>
      </c>
      <c r="N150" s="9">
        <v>447.21</v>
      </c>
      <c r="O150" s="6">
        <v>65</v>
      </c>
      <c r="P150" s="6" t="s">
        <v>54</v>
      </c>
      <c r="Q150" s="6">
        <v>6</v>
      </c>
      <c r="R150" s="4">
        <v>365</v>
      </c>
    </row>
    <row r="151" spans="2:18" x14ac:dyDescent="0.25">
      <c r="B151" s="6" t="s">
        <v>291</v>
      </c>
      <c r="C151" s="6" t="s">
        <v>284</v>
      </c>
      <c r="D151" s="6" t="s">
        <v>35</v>
      </c>
      <c r="E151" s="6">
        <v>10.3</v>
      </c>
      <c r="F151" s="6" t="s">
        <v>290</v>
      </c>
      <c r="G151" s="6">
        <v>1000</v>
      </c>
      <c r="H151" s="7">
        <v>1.5337500000000002</v>
      </c>
      <c r="I151" s="8">
        <f t="shared" si="4"/>
        <v>36.81</v>
      </c>
      <c r="J151" s="8">
        <f t="shared" si="5"/>
        <v>13435.650000000001</v>
      </c>
      <c r="K151" s="8">
        <f>J151*'REFERENCE SHEET'!$D$4</f>
        <v>1343.5650000000003</v>
      </c>
      <c r="L151" s="8">
        <f>J151*'REFERENCE SHEET'!$D$5</f>
        <v>3.8032294455000004</v>
      </c>
      <c r="M151" s="8">
        <f>L151*'REFERENCE SHEET'!$D$6</f>
        <v>68.458130019000009</v>
      </c>
      <c r="N151" s="9">
        <v>1449.8162699040004</v>
      </c>
      <c r="O151" s="6">
        <v>46</v>
      </c>
      <c r="P151" s="6" t="s">
        <v>54</v>
      </c>
      <c r="Q151" s="6">
        <v>24</v>
      </c>
      <c r="R151" s="4">
        <v>365</v>
      </c>
    </row>
    <row r="152" spans="2:18" x14ac:dyDescent="0.25">
      <c r="J152" s="11">
        <f>SUM(J5:J151)</f>
        <v>694119.56344642851</v>
      </c>
      <c r="K152" s="11">
        <f>SUM(K5:K151)</f>
        <v>69411.956344642895</v>
      </c>
      <c r="L152" s="11">
        <f>SUM(L5:L151)</f>
        <v>196.48442482478029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4:C8"/>
  <sheetViews>
    <sheetView tabSelected="1" workbookViewId="0">
      <selection activeCell="B4" sqref="B4:C8"/>
    </sheetView>
  </sheetViews>
  <sheetFormatPr defaultColWidth="8.85546875" defaultRowHeight="15" x14ac:dyDescent="0.25"/>
  <cols>
    <col min="1" max="1" width="8.85546875" style="3"/>
    <col min="2" max="2" width="17.42578125" style="3" bestFit="1" customWidth="1"/>
    <col min="3" max="3" width="12.42578125" style="3" customWidth="1"/>
    <col min="4" max="16384" width="8.85546875" style="3"/>
  </cols>
  <sheetData>
    <row r="4" spans="2:3" x14ac:dyDescent="0.25">
      <c r="B4" s="18" t="s">
        <v>317</v>
      </c>
      <c r="C4" s="16">
        <f>(('Exisiting Units'!J152-'Replacement units'!M10)/'Exisiting Units'!J152)*100</f>
        <v>72.193493720063344</v>
      </c>
    </row>
    <row r="5" spans="2:3" x14ac:dyDescent="0.25">
      <c r="B5" s="18" t="s">
        <v>315</v>
      </c>
      <c r="C5" s="16">
        <f>'Exisiting Units'!J152-'Replacement units'!M10</f>
        <v>501109.16344642849</v>
      </c>
    </row>
    <row r="6" spans="2:3" x14ac:dyDescent="0.25">
      <c r="B6" s="18" t="s">
        <v>316</v>
      </c>
      <c r="C6" s="17">
        <f>'Exisiting Units'!K152-'Replacement units'!N10</f>
        <v>50110.916344642887</v>
      </c>
    </row>
    <row r="7" spans="2:3" x14ac:dyDescent="0.25">
      <c r="B7" s="18" t="s">
        <v>318</v>
      </c>
      <c r="C7" s="16">
        <f>'Exisiting Units'!L152-'Replacement units'!O10</f>
        <v>141.84897089678029</v>
      </c>
    </row>
    <row r="8" spans="2:3" x14ac:dyDescent="0.25">
      <c r="B8" s="18" t="s">
        <v>320</v>
      </c>
      <c r="C8" s="16">
        <f>'Replacement units'!C13/'Project Summary'!C6</f>
        <v>4.1907036493945506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1"/>
  <sheetViews>
    <sheetView workbookViewId="0">
      <selection activeCell="B15" sqref="B15"/>
    </sheetView>
  </sheetViews>
  <sheetFormatPr defaultColWidth="8.85546875" defaultRowHeight="15" x14ac:dyDescent="0.25"/>
  <cols>
    <col min="1" max="1" width="8.85546875" style="3"/>
    <col min="2" max="2" width="16" style="3" customWidth="1"/>
    <col min="3" max="3" width="38.28515625" style="3" customWidth="1"/>
    <col min="4" max="4" width="41" style="3" customWidth="1"/>
    <col min="5" max="16384" width="8.85546875" style="3"/>
  </cols>
  <sheetData>
    <row r="4" spans="2:4" x14ac:dyDescent="0.25">
      <c r="B4" s="15"/>
      <c r="C4"/>
      <c r="D4"/>
    </row>
    <row r="5" spans="2:4" ht="15.75" x14ac:dyDescent="0.25">
      <c r="B5" s="20" t="s">
        <v>338</v>
      </c>
      <c r="C5" s="19" t="s">
        <v>321</v>
      </c>
      <c r="D5" s="19" t="s">
        <v>322</v>
      </c>
    </row>
    <row r="6" spans="2:4" ht="75.75" thickBot="1" x14ac:dyDescent="0.3">
      <c r="B6" s="19" t="s">
        <v>323</v>
      </c>
      <c r="C6" s="21" t="s">
        <v>324</v>
      </c>
      <c r="D6" s="21" t="s">
        <v>325</v>
      </c>
    </row>
    <row r="7" spans="2:4" ht="61.5" thickTop="1" thickBot="1" x14ac:dyDescent="0.3">
      <c r="B7" s="19" t="s">
        <v>326</v>
      </c>
      <c r="C7" s="21" t="s">
        <v>327</v>
      </c>
      <c r="D7" s="21" t="s">
        <v>328</v>
      </c>
    </row>
    <row r="8" spans="2:4" ht="46.5" thickTop="1" thickBot="1" x14ac:dyDescent="0.3">
      <c r="B8" s="19" t="s">
        <v>329</v>
      </c>
      <c r="C8" s="21" t="s">
        <v>330</v>
      </c>
      <c r="D8" s="21" t="s">
        <v>331</v>
      </c>
    </row>
    <row r="9" spans="2:4" ht="33" thickTop="1" thickBot="1" x14ac:dyDescent="0.3">
      <c r="B9" s="19" t="s">
        <v>332</v>
      </c>
      <c r="C9" s="21" t="s">
        <v>333</v>
      </c>
      <c r="D9" s="21" t="s">
        <v>334</v>
      </c>
    </row>
    <row r="10" spans="2:4" ht="46.5" thickTop="1" thickBot="1" x14ac:dyDescent="0.3">
      <c r="B10" s="19" t="s">
        <v>335</v>
      </c>
      <c r="C10" s="21" t="s">
        <v>336</v>
      </c>
      <c r="D10" s="21" t="s">
        <v>337</v>
      </c>
    </row>
    <row r="11" spans="2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REFERENCE SHEET</vt:lpstr>
      <vt:lpstr>Replacement units</vt:lpstr>
      <vt:lpstr>Exisiting Units</vt:lpstr>
      <vt:lpstr>Project Summary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Evans - Green Light Labs Ltd</dc:creator>
  <cp:lastModifiedBy>Phil Crompton</cp:lastModifiedBy>
  <dcterms:created xsi:type="dcterms:W3CDTF">2017-03-20T11:19:46Z</dcterms:created>
  <dcterms:modified xsi:type="dcterms:W3CDTF">2018-10-09T09:03:26Z</dcterms:modified>
</cp:coreProperties>
</file>